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3.20\1 - PCF 2020\14 - TCE\PCF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A36" i="1"/>
  <c r="H35" i="1"/>
  <c r="A35" i="1"/>
  <c r="H34" i="1"/>
  <c r="A34" i="1"/>
  <c r="H33" i="1"/>
  <c r="A33" i="1"/>
  <c r="A32" i="1"/>
  <c r="A31" i="1"/>
  <c r="H30" i="1"/>
  <c r="A30" i="1"/>
  <c r="H29" i="1"/>
  <c r="A29" i="1"/>
  <c r="H28" i="1"/>
  <c r="A28" i="1"/>
  <c r="H27" i="1"/>
  <c r="A27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A16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<sst xmlns="http://schemas.openxmlformats.org/spreadsheetml/2006/main" count="318" uniqueCount="211">
  <si>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</si>
  <si>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</si>
  <si>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</si>
  <si>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</si>
  <si>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</si>
  <si>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</si>
  <si>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</si>
  <si>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</si>
  <si>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</si>
  <si>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</si>
  <si>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</si>
  <si>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</si>
  <si>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</si>
  <si>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https://fpmf-sistemas.org.br/sistemas/imip/v8/portal_transparencia/menu_ext_fpmf/</t>
  </si>
  <si>
    <t>42.161.679/0001-40</t>
  </si>
  <si>
    <t>Ana Kátia de Brito Rocha</t>
  </si>
  <si>
    <t>Serviços de Manutenção Preventiva e Corretiva de Instrumentos Cirúrgicos</t>
  </si>
  <si>
    <t>Objeto do contrato</t>
  </si>
  <si>
    <t>04.166.795/0001-63</t>
  </si>
  <si>
    <t>Anestesia e Serviços Médicos LTDA</t>
  </si>
  <si>
    <t>Serviços de Anestesia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</si>
  <si>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</si>
  <si>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</si>
  <si>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</si>
  <si>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</si>
  <si>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2 - Taxas</t>
  </si>
  <si>
    <t>24.272.956/0001-00</t>
  </si>
  <si>
    <t>Anna Kelly Monterio Palha do Nascimento</t>
  </si>
  <si>
    <t>Prestação de Serviços de Assessoria de Imprensa e Comunicação</t>
  </si>
  <si>
    <t>3 - Contribuições</t>
  </si>
  <si>
    <t>10.730.125/0001-20</t>
  </si>
  <si>
    <t>APAMI - Associção Petrolinense de Amparo à Maternidade e à Infância</t>
  </si>
  <si>
    <t>Prestação de Serviços Médicos de Oncologia Ginecológica Infantil</t>
  </si>
  <si>
    <t>4 - Taxa de Manutenção de Conta</t>
  </si>
  <si>
    <t>Baby Lab Laboratórios Clínicos SS</t>
  </si>
  <si>
    <t>Prestação dos Serviço de Apoio Diagnóstico</t>
  </si>
  <si>
    <t>5 - Tarifas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</si>
  <si>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</si>
  <si>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</si>
  <si>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</si>
  <si>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6 - Telefonia Móvel</t>
  </si>
  <si>
    <t>11.863.530/0001-80</t>
  </si>
  <si>
    <t>BRASCON - Gestão Ambiental LTDA</t>
  </si>
  <si>
    <t>Serviços de Coleta, Trasporte, Tratamento e Destinação Final dos Resíduos do Serviço de Saúde</t>
  </si>
  <si>
    <t>7 - Telefonia Fixa/Internet</t>
  </si>
  <si>
    <t>09.569.536/0001/05</t>
  </si>
  <si>
    <t>CARDIOVASF - Instituto do Coração do Vale do São Francisco LTDA</t>
  </si>
  <si>
    <t>Exames de Ecocardiograma</t>
  </si>
  <si>
    <t>8 - Água</t>
  </si>
  <si>
    <t>03.390.967/0001-15</t>
  </si>
  <si>
    <t>CARTELLO Desenvolvimento e Suporte EIRELI</t>
  </si>
  <si>
    <t>Serviços de Instalação de Armazemanento Eletrônico de Páginas (WEB HOSTING DE SITES).</t>
  </si>
  <si>
    <t>9 - Energia Elétrica</t>
  </si>
  <si>
    <t>12.657.631/0001-67</t>
  </si>
  <si>
    <t>CDI - Centro de Diagnóstico Clínico e Por Imagem LTDA</t>
  </si>
  <si>
    <t xml:space="preserve">Exames de Tomografia Computadorizada e Ressonância Magnética </t>
  </si>
  <si>
    <t>10 - Locação de Máquinas e Equipamentos (Pessoa Jurídica)</t>
  </si>
  <si>
    <t>01.913.062/0001-57</t>
  </si>
  <si>
    <t>CENEL - Centro de Neurologia e Eletroencefalografia LTDA</t>
  </si>
  <si>
    <t>Serviços Médicos de Elaboração de Eletroencefalograma</t>
  </si>
  <si>
    <t>11 - Locação de Equipamentos Médico-Hospitalares(Pessoa Jurídica)</t>
  </si>
  <si>
    <t>21.765.381/0001-70</t>
  </si>
  <si>
    <t>Center Prev Clínica Médica LTDA</t>
  </si>
  <si>
    <t>Serviços Médicos na Especialidade de Ginecologia Obstetrícia</t>
  </si>
  <si>
    <t>12 - Locação de Veículos Automotores (Pessoa Jurídica) (Exceto Ambulância)</t>
  </si>
  <si>
    <t>10.998.292/0003-19</t>
  </si>
  <si>
    <t>CIEE - Centro de Integração Empresa Escola de Pernambuco</t>
  </si>
  <si>
    <t>Programa de Estágio - Promoção da Integração ao Mercado de Trabalho e a Formação para o Trabalho de Jovens</t>
  </si>
  <si>
    <t>13 - Serviço Gráficos, de Encadernação e de Emolduração</t>
  </si>
  <si>
    <t>03.757.098/0001-14</t>
  </si>
  <si>
    <t>CIPEVASF - Cirurgiões Pediátricos do Vale São Francisco S/S LTDA</t>
  </si>
  <si>
    <t>Serviços de Consulta e Cirúrgia Pediátrica, Ambulatoriais e Hospitalares.</t>
  </si>
  <si>
    <t>14 - Serviços Judiciais e Cartoriais</t>
  </si>
  <si>
    <t>03.264.990/0001-63</t>
  </si>
  <si>
    <t>CLIAM - Clínica Integrada de Assistência à Mulher LTDA</t>
  </si>
  <si>
    <t>15 - Outras Despesas Gerais (Pessoa Juridica)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</si>
  <si>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</si>
  <si>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</si>
  <si>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</si>
  <si>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16 - Médicos</t>
  </si>
  <si>
    <t>03.149.182/0001-55</t>
  </si>
  <si>
    <t>Clinutri LTDA</t>
  </si>
  <si>
    <t>Dietas Parenterais Manipuladas</t>
  </si>
  <si>
    <t>17 - Outros profissionais de saúde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</si>
  <si>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</si>
  <si>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</si>
  <si>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</si>
  <si>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18 - Laboratório</t>
  </si>
  <si>
    <t>08.683.483/0001-88</t>
  </si>
  <si>
    <t>Consultório Otorrinolaringológico do Vale do São Francisco LTDA</t>
  </si>
  <si>
    <t>Serviços Médicos de Otorrinolaringologia Infantil e Retirada de Corpo Estranhos</t>
  </si>
  <si>
    <t>19 - Alimentação/Dietas</t>
  </si>
  <si>
    <t>07.934.336/0001-70</t>
  </si>
  <si>
    <t>Dil Serviços Médicos LTDA</t>
  </si>
  <si>
    <t xml:space="preserve">Serviços Médicos na Especialidade de Pediatria  </t>
  </si>
  <si>
    <t>20 - Locação de Ambulâncias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</si>
  <si>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</si>
  <si>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</si>
  <si>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</si>
  <si>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21 - Outras Pessoas Jurídicas</t>
  </si>
  <si>
    <t>11.182.660/0001-57</t>
  </si>
  <si>
    <t>Emerson Wallas Rodrigues da Silva</t>
  </si>
  <si>
    <t>Serviços de Transporte Externo de Expedientes Administrativos por meio de Motocicletas Equipadas com Baú</t>
  </si>
  <si>
    <t>22 - Médicos</t>
  </si>
  <si>
    <t>24.874.632/0001-42</t>
  </si>
  <si>
    <t>Encal Construtora EIRELI</t>
  </si>
  <si>
    <t>Prestação de Serviços na Elaboração do Projeto Arquitetônico        "AS BUILT" e demais serviços correlatos e necessários</t>
  </si>
  <si>
    <t>23 - Outros profissionais de saúde</t>
  </si>
  <si>
    <t>23.180.800/0001-37</t>
  </si>
  <si>
    <t>Enne Soluções Életricas  LTDA</t>
  </si>
  <si>
    <t>Manutenção Preventiva de Geradores e Quadros Elétricos</t>
  </si>
  <si>
    <t>24 - Pessoa Jurídica</t>
  </si>
  <si>
    <t>02.994.656/0001-00</t>
  </si>
  <si>
    <t>Étíca e Saúde LTDA</t>
  </si>
  <si>
    <t>Serviços Médicos de Otorrinolaringologia Infantil</t>
  </si>
  <si>
    <t>25 - Cooperativas</t>
  </si>
  <si>
    <t>10.858.157/0001-06</t>
  </si>
  <si>
    <t>F. Genes &amp; Cia. LTDA</t>
  </si>
  <si>
    <t>Serviço de Detetização nas Dependênciasdo HDM</t>
  </si>
  <si>
    <t>26 - Lavanderia</t>
  </si>
  <si>
    <t>11.735.586/0001-59</t>
  </si>
  <si>
    <t>FADE/UFPE - Fundação de Apoio ao Desenvolvimento da Universidade Federal de Pernambuco</t>
  </si>
  <si>
    <t>Serviço de Proteção Radiológica Pessoal (Monitoramento Individual Externa de Radiações Gama e X)</t>
  </si>
  <si>
    <t>27 - Serviços de Cozinha e Copeira</t>
  </si>
  <si>
    <t>22.851.377/0001-97</t>
  </si>
  <si>
    <t>Heron Sobrinho Silveira EIRELI</t>
  </si>
  <si>
    <t>Serviços Médicos de Consultas e Realização de Cirurgias Ginecológicas e Obstétricas</t>
  </si>
  <si>
    <t>28 - Outros</t>
  </si>
  <si>
    <t>15.183.098/0001-37</t>
  </si>
  <si>
    <t>Ianca Chayane Cavalcante Alves ME</t>
  </si>
  <si>
    <t>Serviços de Transporte de Bens e/ou Pessoas</t>
  </si>
  <si>
    <t>29 - Coleta de Lixo Hospitalar</t>
  </si>
  <si>
    <t>01.929.606/0001-79</t>
  </si>
  <si>
    <t>Instituto de Olhos Vale do São Francisco LTDA</t>
  </si>
  <si>
    <t>Serviços Médicos na Especialidade de  Oftalmologia com Exames de Oftalmoscopia e de Fundo de Olho</t>
  </si>
  <si>
    <t>30 - Manutenção/Aluguel/Uso de Sistemas ou Softwares</t>
  </si>
  <si>
    <t>04.226.430/0001-87</t>
  </si>
  <si>
    <t>Instituto do Rim LTDA</t>
  </si>
  <si>
    <t>Serviços Médicos de Nefrologia</t>
  </si>
  <si>
    <t>31 - Vigilância</t>
  </si>
  <si>
    <t>10.817.590/0001-01</t>
  </si>
  <si>
    <t>J. Bezerra Comércio de Combustíveis e Derivados LTDA</t>
  </si>
  <si>
    <t>Serviço de Abastecimento de Veículos</t>
  </si>
  <si>
    <t>32 - Consultorias e Treinamentos</t>
  </si>
  <si>
    <t>18.862.387/0001-50</t>
  </si>
  <si>
    <t>Lima &amp; Vale LTDA</t>
  </si>
  <si>
    <t>Serviços Médicos na Especialidade de Cardiologia e Ecocardiografia</t>
  </si>
  <si>
    <t>33 - Serviços Técnicos Profissionais</t>
  </si>
  <si>
    <t>13.409.775/0001-67</t>
  </si>
  <si>
    <t>Linus Log LTDA</t>
  </si>
  <si>
    <t>Prestação de Serviços de Armazenagem de Documentos</t>
  </si>
  <si>
    <t>34 - Dedetização</t>
  </si>
  <si>
    <t>27.814.653/0001-60</t>
  </si>
  <si>
    <t>Lumi Consultoria e Serviços LTDA</t>
  </si>
  <si>
    <t>Prestação de Serviços de Consultoria em Gestão de Processos Voltada à Implementação do E-Social</t>
  </si>
  <si>
    <t>35 - Limpeza</t>
  </si>
  <si>
    <t>12.626.414/0001-00</t>
  </si>
  <si>
    <t>Manteq H.I. LDTA</t>
  </si>
  <si>
    <t>Manutenção Preventiva e Corretiva de Autoclaves</t>
  </si>
  <si>
    <t>36 - Outras Pessoas Jurídicas</t>
  </si>
  <si>
    <t>03.811.242/0001-53</t>
  </si>
  <si>
    <t>MEDICAT - Medicina de Trabalho LTDA</t>
  </si>
  <si>
    <t>Serviços na Especialidade de Medicina do Trabalho: Exames Clínicos: Admissional, Demissional e Periódico dos Funcionários do IMIP</t>
  </si>
  <si>
    <t>37 - Equipamentos Médico-Hospitalar</t>
  </si>
  <si>
    <t>11.016.304/0001-63</t>
  </si>
  <si>
    <t>Mega Imagem Diagnósticos LTDA</t>
  </si>
  <si>
    <t>Elaboração de Laudos de Exames de Mamografia</t>
  </si>
  <si>
    <t>38 - Equipamentos de Informática</t>
  </si>
  <si>
    <t>02.046.455/0002-54</t>
  </si>
  <si>
    <t>MINASGÁS S/A Indústria e Comércio</t>
  </si>
  <si>
    <t>Fornecimento de Gás Liquefeito de Petróleo - Gás LP</t>
  </si>
  <si>
    <t>39 - Engenharia Clínica</t>
  </si>
  <si>
    <t>92.306.257/0007-80</t>
  </si>
  <si>
    <t>MV Informática Nordeste LTDA</t>
  </si>
  <si>
    <t>Serviços Técnicos de Auditoria dos Arquivos SEFPS, RE RAIS e CAGED</t>
  </si>
  <si>
    <t>40 - Outros</t>
  </si>
  <si>
    <t>13.503.961/0001-60</t>
  </si>
  <si>
    <t>Nobrega Serviços Médicos LTDA</t>
  </si>
  <si>
    <t>41 - Reparo e Manutenção de Bens Imóveis</t>
  </si>
  <si>
    <t>02.512.303/0001-19</t>
  </si>
  <si>
    <t>Norões Azevedo Sociedade de Advogados</t>
  </si>
  <si>
    <t>Serviços de Consultoria e Assessoria Jurídica</t>
  </si>
  <si>
    <t>42 - Reparo e Manutenção de Veículos</t>
  </si>
  <si>
    <t>58.921.792/0001-17</t>
  </si>
  <si>
    <t>Planisa Planejamento e Organizção de Instituições de Sáude LTDA</t>
  </si>
  <si>
    <t>Projeto de Gestão Estratégica de Custos e Melhoria Contínua dos Resultados</t>
  </si>
  <si>
    <t>43 - Reparo e Manutenção de Bens Móveis de Outras Naturezas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</si>
  <si>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</si>
  <si>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</si>
  <si>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</si>
  <si>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</si>
  <si>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</si>
  <si>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</si>
  <si>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</si>
  <si>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</si>
  <si>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</si>
  <si>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</si>
  <si>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</si>
  <si>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</si>
  <si>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41.994.831/0002-94</t>
  </si>
  <si>
    <t>Vimaq Máquinas Araújo EIRELI</t>
  </si>
  <si>
    <t>Locação de Impressoras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</si>
  <si>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</si>
  <si>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</si>
  <si>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</si>
  <si>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</si>
  <si>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</si>
  <si>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</si>
  <si>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</si>
  <si>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</si>
  <si>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Produtos, Locação de Equipamentos e Serviços de Assistência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</si>
</sst>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3" xfId="0" applyBorder="1" applyAlignment="1" applyProtection="1">
      <alignment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0" fontId="5" fillId="0" borderId="4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768"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HDM%20-%202020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60" zoomScaleNormal="60" workbookViewId="0">
      <selection activeCell="E63" sqref="E63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71.285156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43954</v>
      </c>
      <c r="H2" s="11">
        <f>4376.5*12</f>
        <v>52518</v>
      </c>
      <c r="I2" s="12" t="s">
        <v>13</v>
      </c>
    </row>
    <row r="3" spans="1:22" s="14" customFormat="1" ht="20.25" customHeight="1" x14ac:dyDescent="0.2">
      <c r="A3" s="13">
        <f>IFERROR(VLOOKUP(B3,'[1]DADOS (OCULTAR)'!$P$3:$R$53,3,0),"")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43954</v>
      </c>
      <c r="H3" s="11">
        <f>3000*12</f>
        <v>36000</v>
      </c>
      <c r="I3" s="12" t="s">
        <v>13</v>
      </c>
      <c r="V3" s="14" t="s">
        <v>17</v>
      </c>
    </row>
    <row r="4" spans="1:22" s="14" customFormat="1" ht="20.25" customHeight="1" x14ac:dyDescent="0.2">
      <c r="A4" s="13">
        <f>IFERROR(VLOOKUP(B4,'[1]DADOS (OCULTAR)'!$P$3:$R$53,3,0),"")</f>
        <v>9039744000780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40299</v>
      </c>
      <c r="G4" s="10">
        <v>43954</v>
      </c>
      <c r="H4" s="11">
        <f>231867.28*12</f>
        <v>2782407.36</v>
      </c>
      <c r="I4" s="12" t="s">
        <v>13</v>
      </c>
      <c r="V4" s="15" t="s">
        <v>21</v>
      </c>
    </row>
    <row r="5" spans="1:22" s="14" customFormat="1" ht="20.25" customHeight="1" x14ac:dyDescent="0.2">
      <c r="A5" s="13">
        <f>IFERROR(VLOOKUP(B5,'[1]DADOS (OCULTAR)'!$P$3:$R$53,3,0),"")</f>
        <v>9039744000780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43313</v>
      </c>
      <c r="G5" s="10">
        <v>43954</v>
      </c>
      <c r="H5" s="11">
        <f>9196.33*12</f>
        <v>110355.95999999999</v>
      </c>
      <c r="I5" s="12" t="s">
        <v>13</v>
      </c>
      <c r="V5" s="15" t="s">
        <v>25</v>
      </c>
    </row>
    <row r="6" spans="1:22" s="14" customFormat="1" ht="20.25" customHeight="1" x14ac:dyDescent="0.2">
      <c r="A6" s="13">
        <f>IFERROR(VLOOKUP(B6,'[1]DADOS (OCULTAR)'!$P$3:$R$53,3,0),"")</f>
        <v>9039744000780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42744</v>
      </c>
      <c r="G6" s="10">
        <v>43954</v>
      </c>
      <c r="H6" s="11">
        <f>2300*12</f>
        <v>27600</v>
      </c>
      <c r="I6" s="12" t="s">
        <v>13</v>
      </c>
      <c r="V6" s="15" t="s">
        <v>29</v>
      </c>
    </row>
    <row r="7" spans="1:22" s="14" customFormat="1" ht="20.25" customHeight="1" x14ac:dyDescent="0.2">
      <c r="A7" s="13">
        <f>IFERROR(VLOOKUP(B7,'[1]DADOS (OCULTAR)'!$P$3:$R$53,3,0),"")</f>
        <v>9039744000780</v>
      </c>
      <c r="B7" s="6" t="s">
        <v>9</v>
      </c>
      <c r="C7" s="7" t="s">
        <v>30</v>
      </c>
      <c r="D7" s="8" t="s">
        <v>31</v>
      </c>
      <c r="E7" s="9" t="s">
        <v>32</v>
      </c>
      <c r="F7" s="10">
        <v>40360</v>
      </c>
      <c r="G7" s="10">
        <v>43954</v>
      </c>
      <c r="H7" s="11">
        <v>0</v>
      </c>
      <c r="I7" s="12" t="s">
        <v>13</v>
      </c>
      <c r="V7" s="15" t="s">
        <v>33</v>
      </c>
    </row>
    <row r="8" spans="1:22" s="14" customFormat="1" ht="20.25" customHeight="1" x14ac:dyDescent="0.2">
      <c r="A8" s="13">
        <f>IFERROR(VLOOKUP(B8,'[1]DADOS (OCULTAR)'!$P$3:$R$53,3,0),"")</f>
        <v>9039744000780</v>
      </c>
      <c r="B8" s="6" t="s">
        <v>9</v>
      </c>
      <c r="C8" s="7" t="s">
        <v>22</v>
      </c>
      <c r="D8" s="8" t="s">
        <v>34</v>
      </c>
      <c r="E8" s="9" t="s">
        <v>35</v>
      </c>
      <c r="F8" s="10">
        <v>43328</v>
      </c>
      <c r="G8" s="10">
        <v>43954</v>
      </c>
      <c r="H8" s="11">
        <f>176075.48*12</f>
        <v>2112905.7600000002</v>
      </c>
      <c r="I8" s="12" t="s">
        <v>13</v>
      </c>
      <c r="V8" s="15" t="s">
        <v>36</v>
      </c>
    </row>
    <row r="9" spans="1:22" s="14" customFormat="1" ht="20.25" customHeight="1" x14ac:dyDescent="0.2">
      <c r="A9" s="13">
        <f>IFERROR(VLOOKUP(B9,'[1]DADOS (OCULTAR)'!$P$3:$R$53,3,0),"")</f>
        <v>9039744000780</v>
      </c>
      <c r="B9" s="6" t="s">
        <v>9</v>
      </c>
      <c r="C9" s="7" t="s">
        <v>37</v>
      </c>
      <c r="D9" s="8" t="s">
        <v>38</v>
      </c>
      <c r="E9" s="9" t="s">
        <v>39</v>
      </c>
      <c r="F9" s="10">
        <v>41891</v>
      </c>
      <c r="G9" s="10">
        <v>43954</v>
      </c>
      <c r="H9" s="11">
        <f>1200*12</f>
        <v>14400</v>
      </c>
      <c r="I9" s="12" t="s">
        <v>13</v>
      </c>
      <c r="V9" s="15" t="s">
        <v>40</v>
      </c>
    </row>
    <row r="10" spans="1:22" s="14" customFormat="1" ht="20.25" customHeight="1" x14ac:dyDescent="0.2">
      <c r="A10" s="13">
        <f>IFERROR(VLOOKUP(B10,'[1]DADOS (OCULTAR)'!$P$3:$R$53,3,0),"")</f>
        <v>9039744000780</v>
      </c>
      <c r="B10" s="6" t="s">
        <v>9</v>
      </c>
      <c r="C10" s="7" t="s">
        <v>41</v>
      </c>
      <c r="D10" s="8" t="s">
        <v>42</v>
      </c>
      <c r="E10" s="9" t="s">
        <v>43</v>
      </c>
      <c r="F10" s="10">
        <v>42887</v>
      </c>
      <c r="G10" s="10">
        <v>43954</v>
      </c>
      <c r="H10" s="11">
        <f>7406.67*12</f>
        <v>88880.040000000008</v>
      </c>
      <c r="I10" s="12" t="s">
        <v>13</v>
      </c>
      <c r="V10" s="15" t="s">
        <v>44</v>
      </c>
    </row>
    <row r="11" spans="1:22" s="14" customFormat="1" ht="20.25" customHeight="1" x14ac:dyDescent="0.2">
      <c r="A11" s="13">
        <f>IFERROR(VLOOKUP(B11,'[1]DADOS (OCULTAR)'!$P$3:$R$53,3,0),"")</f>
        <v>9039744000780</v>
      </c>
      <c r="B11" s="6" t="s">
        <v>9</v>
      </c>
      <c r="C11" s="7" t="s">
        <v>45</v>
      </c>
      <c r="D11" s="8" t="s">
        <v>46</v>
      </c>
      <c r="E11" s="9" t="s">
        <v>47</v>
      </c>
      <c r="F11" s="10">
        <v>41791</v>
      </c>
      <c r="G11" s="10">
        <v>43954</v>
      </c>
      <c r="H11" s="11">
        <f>2850*12</f>
        <v>34200</v>
      </c>
      <c r="I11" s="12" t="s">
        <v>13</v>
      </c>
      <c r="V11" s="15" t="s">
        <v>48</v>
      </c>
    </row>
    <row r="12" spans="1:22" s="14" customFormat="1" ht="20.25" customHeight="1" x14ac:dyDescent="0.2">
      <c r="A12" s="13">
        <f>IFERROR(VLOOKUP(B12,'[1]DADOS (OCULTAR)'!$P$3:$R$53,3,0),"")</f>
        <v>9039744000780</v>
      </c>
      <c r="B12" s="6" t="s">
        <v>9</v>
      </c>
      <c r="C12" s="7" t="s">
        <v>49</v>
      </c>
      <c r="D12" s="8" t="s">
        <v>50</v>
      </c>
      <c r="E12" s="9" t="s">
        <v>51</v>
      </c>
      <c r="F12" s="10">
        <v>40269</v>
      </c>
      <c r="G12" s="10">
        <v>43954</v>
      </c>
      <c r="H12" s="11">
        <f>442.17*12</f>
        <v>5306.04</v>
      </c>
      <c r="I12" s="12" t="s">
        <v>13</v>
      </c>
      <c r="V12" s="15" t="s">
        <v>52</v>
      </c>
    </row>
    <row r="13" spans="1:22" s="14" customFormat="1" ht="20.25" customHeight="1" x14ac:dyDescent="0.2">
      <c r="A13" s="13">
        <f>IFERROR(VLOOKUP(B13,'[1]DADOS (OCULTAR)'!$P$3:$R$53,3,0),"")</f>
        <v>9039744000780</v>
      </c>
      <c r="B13" s="6" t="s">
        <v>9</v>
      </c>
      <c r="C13" s="7" t="s">
        <v>53</v>
      </c>
      <c r="D13" s="8" t="s">
        <v>54</v>
      </c>
      <c r="E13" s="9" t="s">
        <v>55</v>
      </c>
      <c r="F13" s="10">
        <v>41334</v>
      </c>
      <c r="G13" s="10">
        <v>43954</v>
      </c>
      <c r="H13" s="11">
        <f>4883.33*12</f>
        <v>58599.96</v>
      </c>
      <c r="I13" s="12" t="s">
        <v>13</v>
      </c>
      <c r="V13" s="15" t="s">
        <v>56</v>
      </c>
    </row>
    <row r="14" spans="1:22" s="14" customFormat="1" ht="20.25" customHeight="1" x14ac:dyDescent="0.2">
      <c r="A14" s="13">
        <f>IFERROR(VLOOKUP(B14,'[1]DADOS (OCULTAR)'!$P$3:$R$53,3,0),"")</f>
        <v>9039744000780</v>
      </c>
      <c r="B14" s="6" t="s">
        <v>9</v>
      </c>
      <c r="C14" s="7" t="s">
        <v>57</v>
      </c>
      <c r="D14" s="8" t="s">
        <v>58</v>
      </c>
      <c r="E14" s="9" t="s">
        <v>59</v>
      </c>
      <c r="F14" s="10">
        <v>41626</v>
      </c>
      <c r="G14" s="10">
        <v>43954</v>
      </c>
      <c r="H14" s="11">
        <f>2020*12</f>
        <v>24240</v>
      </c>
      <c r="I14" s="12" t="s">
        <v>13</v>
      </c>
      <c r="V14" s="15" t="s">
        <v>60</v>
      </c>
    </row>
    <row r="15" spans="1:22" s="14" customFormat="1" ht="20.25" customHeight="1" x14ac:dyDescent="0.2">
      <c r="A15" s="13">
        <f>IFERROR(VLOOKUP(B15,'[1]DADOS (OCULTAR)'!$P$3:$R$53,3,0),"")</f>
        <v>9039744000780</v>
      </c>
      <c r="B15" s="6" t="s">
        <v>9</v>
      </c>
      <c r="C15" s="7" t="s">
        <v>61</v>
      </c>
      <c r="D15" s="8" t="s">
        <v>62</v>
      </c>
      <c r="E15" s="9" t="s">
        <v>63</v>
      </c>
      <c r="F15" s="10">
        <v>42857</v>
      </c>
      <c r="G15" s="10">
        <v>43954</v>
      </c>
      <c r="H15" s="11">
        <v>0</v>
      </c>
      <c r="I15" s="12" t="s">
        <v>13</v>
      </c>
      <c r="V15" s="15" t="s">
        <v>64</v>
      </c>
    </row>
    <row r="16" spans="1:22" s="14" customFormat="1" ht="20.25" customHeight="1" x14ac:dyDescent="0.2">
      <c r="A16" s="13">
        <f>IFERROR(VLOOKUP(B16,'[1]DADOS (OCULTAR)'!$P$3:$R$53,3,0),"")</f>
        <v>9039744000780</v>
      </c>
      <c r="B16" s="6" t="s">
        <v>9</v>
      </c>
      <c r="C16" s="7" t="s">
        <v>65</v>
      </c>
      <c r="D16" s="8" t="s">
        <v>66</v>
      </c>
      <c r="E16" s="9" t="s">
        <v>67</v>
      </c>
      <c r="F16" s="10">
        <v>41428</v>
      </c>
      <c r="G16" s="10">
        <v>43954</v>
      </c>
      <c r="H16" s="11">
        <v>0</v>
      </c>
      <c r="I16" s="12" t="s">
        <v>13</v>
      </c>
      <c r="V16" s="15" t="s">
        <v>68</v>
      </c>
    </row>
    <row r="17" spans="1:22" s="14" customFormat="1" ht="20.25" customHeight="1" x14ac:dyDescent="0.2">
      <c r="A17" s="13">
        <f>IFERROR(VLOOKUP(B17,'[1]DADOS (OCULTAR)'!$P$3:$R$53,3,0),"")</f>
        <v>9039744000780</v>
      </c>
      <c r="B17" s="6" t="s">
        <v>9</v>
      </c>
      <c r="C17" s="7" t="s">
        <v>69</v>
      </c>
      <c r="D17" s="8" t="s">
        <v>70</v>
      </c>
      <c r="E17" s="9" t="s">
        <v>71</v>
      </c>
      <c r="F17" s="10">
        <v>40695</v>
      </c>
      <c r="G17" s="10">
        <v>43954</v>
      </c>
      <c r="H17" s="11">
        <f>23303.35*12</f>
        <v>279640.19999999995</v>
      </c>
      <c r="I17" s="12" t="s">
        <v>13</v>
      </c>
      <c r="V17" s="15" t="s">
        <v>72</v>
      </c>
    </row>
    <row r="18" spans="1:22" s="14" customFormat="1" ht="20.25" customHeight="1" x14ac:dyDescent="0.2">
      <c r="A18" s="13">
        <f>IFERROR(VLOOKUP(B18,'[1]DADOS (OCULTAR)'!$P$3:$R$53,3,0),"")</f>
        <v>9039744000780</v>
      </c>
      <c r="B18" s="6" t="s">
        <v>9</v>
      </c>
      <c r="C18" s="7" t="s">
        <v>73</v>
      </c>
      <c r="D18" s="8" t="s">
        <v>74</v>
      </c>
      <c r="E18" s="9" t="s">
        <v>63</v>
      </c>
      <c r="F18" s="10">
        <v>42979</v>
      </c>
      <c r="G18" s="10">
        <v>43954</v>
      </c>
      <c r="H18" s="11">
        <f>4414.85*12</f>
        <v>52978.200000000004</v>
      </c>
      <c r="I18" s="12" t="s">
        <v>13</v>
      </c>
      <c r="V18" s="15" t="s">
        <v>75</v>
      </c>
    </row>
    <row r="19" spans="1:22" s="14" customFormat="1" ht="20.25" customHeight="1" x14ac:dyDescent="0.2">
      <c r="A19" s="13">
        <f>IFERROR(VLOOKUP(B19,'[1]DADOS (OCULTAR)'!$P$3:$R$53,3,0),"")</f>
        <v>9039744000780</v>
      </c>
      <c r="B19" s="6" t="s">
        <v>9</v>
      </c>
      <c r="C19" s="7" t="s">
        <v>76</v>
      </c>
      <c r="D19" s="8" t="s">
        <v>77</v>
      </c>
      <c r="E19" s="9" t="s">
        <v>78</v>
      </c>
      <c r="F19" s="10">
        <v>41177</v>
      </c>
      <c r="G19" s="10">
        <v>43954</v>
      </c>
      <c r="H19" s="11">
        <f>4250*12</f>
        <v>51000</v>
      </c>
      <c r="I19" s="12" t="s">
        <v>13</v>
      </c>
      <c r="V19" s="15" t="s">
        <v>79</v>
      </c>
    </row>
    <row r="20" spans="1:22" s="14" customFormat="1" ht="20.25" customHeight="1" x14ac:dyDescent="0.2">
      <c r="A20" s="13">
        <f>IFERROR(VLOOKUP(B20,'[1]DADOS (OCULTAR)'!$P$3:$R$53,3,0),"")</f>
        <v>9039744000780</v>
      </c>
      <c r="B20" s="6" t="s">
        <v>9</v>
      </c>
      <c r="C20" s="7" t="s">
        <v>80</v>
      </c>
      <c r="D20" s="8" t="s">
        <v>81</v>
      </c>
      <c r="E20" s="9" t="s">
        <v>82</v>
      </c>
      <c r="F20" s="10">
        <v>41244</v>
      </c>
      <c r="G20" s="10">
        <v>43954</v>
      </c>
      <c r="H20" s="11">
        <f>12393.33*12</f>
        <v>148719.96</v>
      </c>
      <c r="I20" s="12" t="s">
        <v>13</v>
      </c>
      <c r="V20" s="15" t="s">
        <v>83</v>
      </c>
    </row>
    <row r="21" spans="1:22" s="14" customFormat="1" ht="20.25" customHeight="1" x14ac:dyDescent="0.2">
      <c r="A21" s="13">
        <f>IFERROR(VLOOKUP(B21,'[1]DADOS (OCULTAR)'!$P$3:$R$53,3,0),"")</f>
        <v>9039744000780</v>
      </c>
      <c r="B21" s="6" t="s">
        <v>9</v>
      </c>
      <c r="C21" s="7" t="s">
        <v>84</v>
      </c>
      <c r="D21" s="8" t="s">
        <v>85</v>
      </c>
      <c r="E21" s="9" t="s">
        <v>86</v>
      </c>
      <c r="F21" s="10">
        <v>41730</v>
      </c>
      <c r="G21" s="10">
        <v>43954</v>
      </c>
      <c r="H21" s="11">
        <f>22735.76*12</f>
        <v>272829.12</v>
      </c>
      <c r="I21" s="12" t="s">
        <v>13</v>
      </c>
      <c r="V21" s="15" t="s">
        <v>87</v>
      </c>
    </row>
    <row r="22" spans="1:22" s="14" customFormat="1" ht="20.25" customHeight="1" x14ac:dyDescent="0.2">
      <c r="A22" s="13">
        <f>IFERROR(VLOOKUP(B22,'[1]DADOS (OCULTAR)'!$P$3:$R$53,3,0),"")</f>
        <v>9039744000780</v>
      </c>
      <c r="B22" s="6" t="s">
        <v>9</v>
      </c>
      <c r="C22" s="7" t="s">
        <v>88</v>
      </c>
      <c r="D22" s="8" t="s">
        <v>89</v>
      </c>
      <c r="E22" s="9" t="s">
        <v>90</v>
      </c>
      <c r="F22" s="10">
        <v>40360</v>
      </c>
      <c r="G22" s="10">
        <v>43954</v>
      </c>
      <c r="H22" s="11">
        <f>1350*12</f>
        <v>16200</v>
      </c>
      <c r="I22" s="12" t="s">
        <v>13</v>
      </c>
      <c r="V22" s="15" t="s">
        <v>91</v>
      </c>
    </row>
    <row r="23" spans="1:22" s="14" customFormat="1" ht="20.25" customHeight="1" x14ac:dyDescent="0.2">
      <c r="A23" s="13">
        <f>IFERROR(VLOOKUP(B23,'[1]DADOS (OCULTAR)'!$P$3:$R$53,3,0),"")</f>
        <v>9039744000780</v>
      </c>
      <c r="B23" s="6" t="s">
        <v>9</v>
      </c>
      <c r="C23" s="7" t="s">
        <v>92</v>
      </c>
      <c r="D23" s="8" t="s">
        <v>93</v>
      </c>
      <c r="E23" s="9" t="s">
        <v>94</v>
      </c>
      <c r="F23" s="10">
        <v>42065</v>
      </c>
      <c r="G23" s="10">
        <v>43954</v>
      </c>
      <c r="H23" s="11">
        <f>6000*12</f>
        <v>72000</v>
      </c>
      <c r="I23" s="12" t="s">
        <v>13</v>
      </c>
      <c r="V23" s="15" t="s">
        <v>95</v>
      </c>
    </row>
    <row r="24" spans="1:22" s="14" customFormat="1" ht="20.25" customHeight="1" x14ac:dyDescent="0.2">
      <c r="A24" s="13">
        <f>IFERROR(VLOOKUP(B24,'[1]DADOS (OCULTAR)'!$P$3:$R$53,3,0),"")</f>
        <v>9039744000780</v>
      </c>
      <c r="B24" s="6" t="s">
        <v>9</v>
      </c>
      <c r="C24" s="7" t="s">
        <v>96</v>
      </c>
      <c r="D24" s="8" t="s">
        <v>97</v>
      </c>
      <c r="E24" s="9" t="s">
        <v>98</v>
      </c>
      <c r="F24" s="10">
        <v>40330</v>
      </c>
      <c r="G24" s="10">
        <v>44196</v>
      </c>
      <c r="H24" s="11">
        <f>168337.56*12</f>
        <v>2020050.72</v>
      </c>
      <c r="I24" s="12" t="s">
        <v>13</v>
      </c>
      <c r="V24" s="15" t="s">
        <v>99</v>
      </c>
    </row>
    <row r="25" spans="1:22" s="14" customFormat="1" ht="20.25" customHeight="1" x14ac:dyDescent="0.2">
      <c r="A25" s="13">
        <f>IFERROR(VLOOKUP(B25,'[1]DADOS (OCULTAR)'!$P$3:$R$53,3,0),"")</f>
        <v>9039744000780</v>
      </c>
      <c r="B25" s="6" t="s">
        <v>9</v>
      </c>
      <c r="C25" s="7" t="s">
        <v>100</v>
      </c>
      <c r="D25" s="8" t="s">
        <v>101</v>
      </c>
      <c r="E25" s="9" t="s">
        <v>102</v>
      </c>
      <c r="F25" s="10">
        <v>40973</v>
      </c>
      <c r="G25" s="10">
        <v>43954</v>
      </c>
      <c r="H25" s="11">
        <f>1500*12</f>
        <v>18000</v>
      </c>
      <c r="I25" s="12" t="s">
        <v>13</v>
      </c>
      <c r="V25" s="15" t="s">
        <v>103</v>
      </c>
    </row>
    <row r="26" spans="1:22" s="14" customFormat="1" ht="20.25" customHeight="1" x14ac:dyDescent="0.2">
      <c r="A26" s="13">
        <f>IFERROR(VLOOKUP(B26,'[1]DADOS (OCULTAR)'!$P$3:$R$53,3,0),"")</f>
        <v>9039744000780</v>
      </c>
      <c r="B26" s="6" t="s">
        <v>9</v>
      </c>
      <c r="C26" s="7" t="s">
        <v>104</v>
      </c>
      <c r="D26" s="8" t="s">
        <v>105</v>
      </c>
      <c r="E26" s="9" t="s">
        <v>106</v>
      </c>
      <c r="F26" s="10">
        <v>43725</v>
      </c>
      <c r="G26" s="10">
        <v>43954</v>
      </c>
      <c r="H26" s="11">
        <v>28500</v>
      </c>
      <c r="I26" s="12" t="s">
        <v>13</v>
      </c>
      <c r="V26" s="15" t="s">
        <v>107</v>
      </c>
    </row>
    <row r="27" spans="1:22" s="14" customFormat="1" ht="20.25" customHeight="1" x14ac:dyDescent="0.2">
      <c r="A27" s="13">
        <f>IFERROR(VLOOKUP(B27,'[1]DADOS (OCULTAR)'!$P$3:$R$53,3,0),"")</f>
        <v>9039744000780</v>
      </c>
      <c r="B27" s="6" t="s">
        <v>9</v>
      </c>
      <c r="C27" s="7" t="s">
        <v>108</v>
      </c>
      <c r="D27" s="8" t="s">
        <v>109</v>
      </c>
      <c r="E27" s="9" t="s">
        <v>110</v>
      </c>
      <c r="F27" s="10">
        <v>42522</v>
      </c>
      <c r="G27" s="10">
        <v>44196</v>
      </c>
      <c r="H27" s="11">
        <f>1850*12</f>
        <v>22200</v>
      </c>
      <c r="I27" s="12" t="s">
        <v>13</v>
      </c>
      <c r="V27" s="15" t="s">
        <v>111</v>
      </c>
    </row>
    <row r="28" spans="1:22" s="14" customFormat="1" ht="20.25" customHeight="1" x14ac:dyDescent="0.2">
      <c r="A28" s="13">
        <f>IFERROR(VLOOKUP(B28,'[1]DADOS (OCULTAR)'!$P$3:$R$53,3,0),"")</f>
        <v>9039744000780</v>
      </c>
      <c r="B28" s="6" t="s">
        <v>9</v>
      </c>
      <c r="C28" s="7" t="s">
        <v>112</v>
      </c>
      <c r="D28" s="8" t="s">
        <v>113</v>
      </c>
      <c r="E28" s="9" t="s">
        <v>114</v>
      </c>
      <c r="F28" s="10">
        <v>41334</v>
      </c>
      <c r="G28" s="10">
        <v>44196</v>
      </c>
      <c r="H28" s="11">
        <f>6512.33*12</f>
        <v>78147.959999999992</v>
      </c>
      <c r="I28" s="12" t="s">
        <v>13</v>
      </c>
      <c r="V28" s="15" t="s">
        <v>115</v>
      </c>
    </row>
    <row r="29" spans="1:22" s="14" customFormat="1" ht="20.25" customHeight="1" x14ac:dyDescent="0.2">
      <c r="A29" s="13">
        <f>IFERROR(VLOOKUP(B29,'[1]DADOS (OCULTAR)'!$P$3:$R$53,3,0),"")</f>
        <v>9039744000780</v>
      </c>
      <c r="B29" s="6" t="s">
        <v>9</v>
      </c>
      <c r="C29" s="7" t="s">
        <v>116</v>
      </c>
      <c r="D29" s="8" t="s">
        <v>117</v>
      </c>
      <c r="E29" s="9" t="s">
        <v>118</v>
      </c>
      <c r="F29" s="10">
        <v>42064</v>
      </c>
      <c r="G29" s="10">
        <v>44196</v>
      </c>
      <c r="H29" s="11">
        <f>2538.19*12</f>
        <v>30458.28</v>
      </c>
      <c r="I29" s="12" t="s">
        <v>13</v>
      </c>
      <c r="V29" s="15" t="s">
        <v>119</v>
      </c>
    </row>
    <row r="30" spans="1:22" s="14" customFormat="1" ht="20.25" customHeight="1" x14ac:dyDescent="0.2">
      <c r="A30" s="13">
        <f>IFERROR(VLOOKUP(B30,'[1]DADOS (OCULTAR)'!$P$3:$R$53,3,0),"")</f>
        <v>9039744000780</v>
      </c>
      <c r="B30" s="6" t="s">
        <v>9</v>
      </c>
      <c r="C30" s="7" t="s">
        <v>120</v>
      </c>
      <c r="D30" s="8" t="s">
        <v>121</v>
      </c>
      <c r="E30" s="9" t="s">
        <v>122</v>
      </c>
      <c r="F30" s="10">
        <v>42009</v>
      </c>
      <c r="G30" s="10">
        <v>44196</v>
      </c>
      <c r="H30" s="11">
        <f>220*12</f>
        <v>2640</v>
      </c>
      <c r="I30" s="12" t="s">
        <v>13</v>
      </c>
      <c r="V30" s="15" t="s">
        <v>123</v>
      </c>
    </row>
    <row r="31" spans="1:22" s="14" customFormat="1" ht="20.25" customHeight="1" x14ac:dyDescent="0.2">
      <c r="A31" s="13">
        <f>IFERROR(VLOOKUP(B31,'[1]DADOS (OCULTAR)'!$P$3:$R$53,3,0),"")</f>
        <v>9039744000780</v>
      </c>
      <c r="B31" s="6" t="s">
        <v>9</v>
      </c>
      <c r="C31" s="7" t="s">
        <v>124</v>
      </c>
      <c r="D31" s="8" t="s">
        <v>125</v>
      </c>
      <c r="E31" s="9" t="s">
        <v>126</v>
      </c>
      <c r="F31" s="10">
        <v>42219</v>
      </c>
      <c r="G31" s="10">
        <v>44196</v>
      </c>
      <c r="H31" s="11">
        <v>0</v>
      </c>
      <c r="I31" s="12" t="s">
        <v>13</v>
      </c>
      <c r="V31" s="15" t="s">
        <v>127</v>
      </c>
    </row>
    <row r="32" spans="1:22" s="14" customFormat="1" ht="20.25" customHeight="1" x14ac:dyDescent="0.2">
      <c r="A32" s="13">
        <f>IFERROR(VLOOKUP(B32,'[1]DADOS (OCULTAR)'!$P$3:$R$53,3,0),"")</f>
        <v>9039744000780</v>
      </c>
      <c r="B32" s="6" t="s">
        <v>9</v>
      </c>
      <c r="C32" s="7" t="s">
        <v>128</v>
      </c>
      <c r="D32" s="8" t="s">
        <v>129</v>
      </c>
      <c r="E32" s="9" t="s">
        <v>130</v>
      </c>
      <c r="F32" s="10">
        <v>42324</v>
      </c>
      <c r="G32" s="10">
        <v>44196</v>
      </c>
      <c r="H32" s="11">
        <v>0</v>
      </c>
      <c r="I32" s="12" t="s">
        <v>13</v>
      </c>
      <c r="V32" s="15" t="s">
        <v>131</v>
      </c>
    </row>
    <row r="33" spans="1:22" s="14" customFormat="1" ht="20.25" customHeight="1" x14ac:dyDescent="0.2">
      <c r="A33" s="13">
        <f>IFERROR(VLOOKUP(B33,'[1]DADOS (OCULTAR)'!$P$3:$R$53,3,0),"")</f>
        <v>9039744000780</v>
      </c>
      <c r="B33" s="6" t="s">
        <v>9</v>
      </c>
      <c r="C33" s="7" t="s">
        <v>132</v>
      </c>
      <c r="D33" s="8" t="s">
        <v>133</v>
      </c>
      <c r="E33" s="9" t="s">
        <v>134</v>
      </c>
      <c r="F33" s="10">
        <v>43252</v>
      </c>
      <c r="G33" s="10">
        <v>44196</v>
      </c>
      <c r="H33" s="11">
        <f>4000*12</f>
        <v>48000</v>
      </c>
      <c r="I33" s="12" t="s">
        <v>13</v>
      </c>
      <c r="V33" s="15" t="s">
        <v>135</v>
      </c>
    </row>
    <row r="34" spans="1:22" s="14" customFormat="1" ht="20.25" customHeight="1" x14ac:dyDescent="0.2">
      <c r="A34" s="13">
        <f>IFERROR(VLOOKUP(B34,'[1]DADOS (OCULTAR)'!$P$3:$R$53,3,0),"")</f>
        <v>9039744000780</v>
      </c>
      <c r="B34" s="6" t="s">
        <v>9</v>
      </c>
      <c r="C34" s="7" t="s">
        <v>136</v>
      </c>
      <c r="D34" s="8" t="s">
        <v>137</v>
      </c>
      <c r="E34" s="9" t="s">
        <v>138</v>
      </c>
      <c r="F34" s="10">
        <v>42171</v>
      </c>
      <c r="G34" s="10">
        <v>44196</v>
      </c>
      <c r="H34" s="11">
        <f>10000*12</f>
        <v>120000</v>
      </c>
      <c r="I34" s="12" t="s">
        <v>13</v>
      </c>
      <c r="V34" s="15" t="s">
        <v>139</v>
      </c>
    </row>
    <row r="35" spans="1:22" s="14" customFormat="1" ht="20.25" customHeight="1" x14ac:dyDescent="0.2">
      <c r="A35" s="13">
        <f>IFERROR(VLOOKUP(B35,'[1]DADOS (OCULTAR)'!$P$3:$R$53,3,0),"")</f>
        <v>9039744000780</v>
      </c>
      <c r="B35" s="6" t="s">
        <v>9</v>
      </c>
      <c r="C35" s="7" t="s">
        <v>140</v>
      </c>
      <c r="D35" s="8" t="s">
        <v>141</v>
      </c>
      <c r="E35" s="9" t="s">
        <v>142</v>
      </c>
      <c r="F35" s="10">
        <v>43796</v>
      </c>
      <c r="G35" s="10">
        <v>44196</v>
      </c>
      <c r="H35" s="11">
        <f>4864.85*12</f>
        <v>58378.200000000004</v>
      </c>
      <c r="I35" s="12" t="s">
        <v>13</v>
      </c>
      <c r="V35" s="15" t="s">
        <v>143</v>
      </c>
    </row>
    <row r="36" spans="1:22" s="14" customFormat="1" ht="20.25" customHeight="1" x14ac:dyDescent="0.2">
      <c r="A36" s="13">
        <f>IFERROR(VLOOKUP(B36,'[1]DADOS (OCULTAR)'!$P$3:$R$53,3,0),"")</f>
        <v>9039744000780</v>
      </c>
      <c r="B36" s="6" t="s">
        <v>9</v>
      </c>
      <c r="C36" s="7" t="s">
        <v>144</v>
      </c>
      <c r="D36" s="8" t="s">
        <v>145</v>
      </c>
      <c r="E36" s="9" t="s">
        <v>146</v>
      </c>
      <c r="F36" s="10">
        <v>43040</v>
      </c>
      <c r="G36" s="10">
        <v>44196</v>
      </c>
      <c r="H36" s="11">
        <v>0</v>
      </c>
      <c r="I36" s="16" t="s">
        <v>13</v>
      </c>
      <c r="V36" s="15" t="s">
        <v>147</v>
      </c>
    </row>
    <row r="37" spans="1:22" s="14" customFormat="1" ht="20.25" customHeight="1" x14ac:dyDescent="0.2">
      <c r="A37" s="13">
        <f>IFERROR(VLOOKUP(B37,'[1]DADOS (OCULTAR)'!$P$3:$R$53,3,0),"")</f>
        <v>9039744000780</v>
      </c>
      <c r="B37" s="6" t="s">
        <v>9</v>
      </c>
      <c r="C37" s="7" t="s">
        <v>148</v>
      </c>
      <c r="D37" s="8" t="s">
        <v>149</v>
      </c>
      <c r="E37" s="9" t="s">
        <v>150</v>
      </c>
      <c r="F37" s="10">
        <v>43619</v>
      </c>
      <c r="G37" s="10">
        <v>44196</v>
      </c>
      <c r="H37" s="11">
        <f>5407.49*12</f>
        <v>64889.88</v>
      </c>
      <c r="I37" s="16" t="s">
        <v>13</v>
      </c>
      <c r="V37" s="15" t="s">
        <v>151</v>
      </c>
    </row>
    <row r="38" spans="1:22" s="14" customFormat="1" ht="20.25" customHeight="1" x14ac:dyDescent="0.2">
      <c r="A38" s="13">
        <f>IFERROR(VLOOKUP(B38,'[1]DADOS (OCULTAR)'!$P$3:$R$53,3,0),"")</f>
        <v>9039744000780</v>
      </c>
      <c r="B38" s="6" t="s">
        <v>9</v>
      </c>
      <c r="C38" s="7" t="s">
        <v>152</v>
      </c>
      <c r="D38" s="8" t="s">
        <v>153</v>
      </c>
      <c r="E38" s="9" t="s">
        <v>154</v>
      </c>
      <c r="F38" s="10">
        <v>43560</v>
      </c>
      <c r="G38" s="10">
        <v>44196</v>
      </c>
      <c r="H38" s="11">
        <f>8000*12</f>
        <v>96000</v>
      </c>
      <c r="I38" s="16" t="s">
        <v>13</v>
      </c>
      <c r="V38" s="15" t="s">
        <v>155</v>
      </c>
    </row>
    <row r="39" spans="1:22" s="14" customFormat="1" ht="20.25" customHeight="1" x14ac:dyDescent="0.2">
      <c r="A39" s="13">
        <f>IFERROR(VLOOKUP(B39,'[1]DADOS (OCULTAR)'!$P$3:$R$53,3,0),"")</f>
        <v>9039744000780</v>
      </c>
      <c r="B39" s="6" t="s">
        <v>9</v>
      </c>
      <c r="C39" s="7" t="s">
        <v>156</v>
      </c>
      <c r="D39" s="8" t="s">
        <v>157</v>
      </c>
      <c r="E39" s="9" t="s">
        <v>158</v>
      </c>
      <c r="F39" s="10">
        <v>41334</v>
      </c>
      <c r="G39" s="10">
        <v>44196</v>
      </c>
      <c r="H39" s="11">
        <f>2600*12</f>
        <v>31200</v>
      </c>
      <c r="I39" s="16" t="s">
        <v>13</v>
      </c>
      <c r="V39" s="15" t="s">
        <v>159</v>
      </c>
    </row>
    <row r="40" spans="1:22" s="14" customFormat="1" ht="20.25" customHeight="1" x14ac:dyDescent="0.2">
      <c r="A40" s="13">
        <f>IFERROR(VLOOKUP(B40,'[1]DADOS (OCULTAR)'!$P$3:$R$53,3,0),"")</f>
        <v>9039744000780</v>
      </c>
      <c r="B40" s="6" t="s">
        <v>9</v>
      </c>
      <c r="C40" s="7" t="s">
        <v>160</v>
      </c>
      <c r="D40" s="8" t="s">
        <v>161</v>
      </c>
      <c r="E40" s="9" t="s">
        <v>162</v>
      </c>
      <c r="F40" s="10">
        <v>41244</v>
      </c>
      <c r="G40" s="10">
        <v>44196</v>
      </c>
      <c r="H40" s="11">
        <f>930*12</f>
        <v>11160</v>
      </c>
      <c r="I40" s="16" t="s">
        <v>13</v>
      </c>
      <c r="V40" s="15" t="s">
        <v>163</v>
      </c>
    </row>
    <row r="41" spans="1:22" s="14" customFormat="1" ht="20.25" customHeight="1" x14ac:dyDescent="0.2">
      <c r="A41" s="13">
        <f>IFERROR(VLOOKUP(B41,'[1]DADOS (OCULTAR)'!$P$3:$R$53,3,0),"")</f>
        <v>9039744000780</v>
      </c>
      <c r="B41" s="6" t="s">
        <v>9</v>
      </c>
      <c r="C41" s="7" t="s">
        <v>164</v>
      </c>
      <c r="D41" s="8" t="s">
        <v>165</v>
      </c>
      <c r="E41" s="9" t="s">
        <v>166</v>
      </c>
      <c r="F41" s="10">
        <v>41792</v>
      </c>
      <c r="G41" s="10">
        <v>44196</v>
      </c>
      <c r="H41" s="11">
        <f>3173.33*12</f>
        <v>38079.96</v>
      </c>
      <c r="I41" s="16" t="s">
        <v>13</v>
      </c>
      <c r="V41" s="15" t="s">
        <v>167</v>
      </c>
    </row>
    <row r="42" spans="1:22" s="14" customFormat="1" ht="20.25" customHeight="1" x14ac:dyDescent="0.2">
      <c r="A42" s="13">
        <f>IFERROR(VLOOKUP(B42,'[1]DADOS (OCULTAR)'!$P$3:$R$53,3,0),"")</f>
        <v>9039744000780</v>
      </c>
      <c r="B42" s="6" t="s">
        <v>9</v>
      </c>
      <c r="C42" s="7" t="s">
        <v>168</v>
      </c>
      <c r="D42" s="8" t="s">
        <v>169</v>
      </c>
      <c r="E42" s="9" t="s">
        <v>170</v>
      </c>
      <c r="F42" s="10">
        <v>42122</v>
      </c>
      <c r="G42" s="10">
        <v>44196</v>
      </c>
      <c r="H42" s="11">
        <f>12446.69*12</f>
        <v>149360.28</v>
      </c>
      <c r="I42" s="16" t="s">
        <v>13</v>
      </c>
      <c r="V42" s="15" t="s">
        <v>171</v>
      </c>
    </row>
    <row r="43" spans="1:22" s="14" customFormat="1" ht="20.25" customHeight="1" x14ac:dyDescent="0.2">
      <c r="A43" s="13">
        <f>IFERROR(VLOOKUP(B43,'[1]DADOS (OCULTAR)'!$P$3:$R$53,3,0),"")</f>
        <v>9039744000780</v>
      </c>
      <c r="B43" s="6" t="s">
        <v>9</v>
      </c>
      <c r="C43" s="7" t="s">
        <v>172</v>
      </c>
      <c r="D43" s="8" t="s">
        <v>173</v>
      </c>
      <c r="E43" s="9" t="s">
        <v>174</v>
      </c>
      <c r="F43" s="10">
        <v>41153</v>
      </c>
      <c r="G43" s="10">
        <v>44196</v>
      </c>
      <c r="H43" s="11">
        <f>24992.22*12</f>
        <v>299906.64</v>
      </c>
      <c r="I43" s="16" t="s">
        <v>13</v>
      </c>
      <c r="V43" s="15" t="s">
        <v>175</v>
      </c>
    </row>
    <row r="44" spans="1:22" s="14" customFormat="1" ht="20.25" customHeight="1" x14ac:dyDescent="0.2">
      <c r="A44" s="13">
        <f>IFERROR(VLOOKUP(B44,'[1]DADOS (OCULTAR)'!$P$3:$R$53,3,0),"")</f>
        <v>9039744000780</v>
      </c>
      <c r="B44" s="6" t="s">
        <v>9</v>
      </c>
      <c r="C44" s="7" t="s">
        <v>176</v>
      </c>
      <c r="D44" s="8" t="s">
        <v>177</v>
      </c>
      <c r="E44" s="9" t="s">
        <v>12</v>
      </c>
      <c r="F44" s="10">
        <v>42217</v>
      </c>
      <c r="G44" s="10">
        <v>44196</v>
      </c>
      <c r="H44" s="11">
        <f>11000*12</f>
        <v>132000</v>
      </c>
      <c r="I44" s="16" t="s">
        <v>13</v>
      </c>
      <c r="V44" s="15" t="s">
        <v>178</v>
      </c>
    </row>
    <row r="45" spans="1:22" s="14" customFormat="1" ht="20.25" customHeight="1" x14ac:dyDescent="0.2">
      <c r="A45" s="13">
        <f>IFERROR(VLOOKUP(B45,'[1]DADOS (OCULTAR)'!$P$3:$R$53,3,0),"")</f>
        <v>9039744000780</v>
      </c>
      <c r="B45" s="6" t="s">
        <v>9</v>
      </c>
      <c r="C45" s="7" t="s">
        <v>179</v>
      </c>
      <c r="D45" s="8" t="s">
        <v>180</v>
      </c>
      <c r="E45" s="9" t="s">
        <v>181</v>
      </c>
      <c r="F45" s="10">
        <v>40330</v>
      </c>
      <c r="G45" s="10">
        <v>44196</v>
      </c>
      <c r="H45" s="11">
        <f>7581*12</f>
        <v>90972</v>
      </c>
      <c r="I45" s="16" t="s">
        <v>13</v>
      </c>
      <c r="V45" s="15" t="s">
        <v>182</v>
      </c>
    </row>
    <row r="46" spans="1:22" s="14" customFormat="1" ht="20.25" customHeight="1" x14ac:dyDescent="0.2">
      <c r="A46" s="13">
        <f>IFERROR(VLOOKUP(B46,'[1]DADOS (OCULTAR)'!$P$3:$R$53,3,0),"")</f>
        <v>9039744000780</v>
      </c>
      <c r="B46" s="6" t="s">
        <v>9</v>
      </c>
      <c r="C46" s="7" t="s">
        <v>183</v>
      </c>
      <c r="D46" s="8" t="s">
        <v>184</v>
      </c>
      <c r="E46" s="9" t="s">
        <v>185</v>
      </c>
      <c r="F46" s="10">
        <v>42705</v>
      </c>
      <c r="G46" s="10">
        <v>43954</v>
      </c>
      <c r="H46" s="11">
        <v>11006.76</v>
      </c>
      <c r="I46" s="12" t="s">
        <v>13</v>
      </c>
      <c r="V46" s="15" t="s">
        <v>186</v>
      </c>
    </row>
    <row r="47" spans="1:22" ht="20.25" customHeight="1" x14ac:dyDescent="0.2">
      <c r="A47" s="13">
        <f>IFERROR(VLOOKUP(B47,'[1]DADOS (OCULTAR)'!$P$3:$R$53,3,0),"")</f>
        <v>9039744000780</v>
      </c>
      <c r="B47" s="6" t="s">
        <v>9</v>
      </c>
      <c r="C47" s="7" t="s">
        <v>187</v>
      </c>
      <c r="D47" s="8" t="s">
        <v>188</v>
      </c>
      <c r="E47" s="9" t="s">
        <v>189</v>
      </c>
      <c r="F47" s="10">
        <v>42422</v>
      </c>
      <c r="G47" s="10">
        <v>44196</v>
      </c>
      <c r="H47" s="11">
        <f>3261.6*12</f>
        <v>39139.199999999997</v>
      </c>
      <c r="I47" s="16" t="s">
        <v>13</v>
      </c>
    </row>
    <row r="48" spans="1:22" ht="20.25" customHeight="1" x14ac:dyDescent="0.2">
      <c r="A48" s="13">
        <f>IFERROR(VLOOKUP(B48,'[1]DADOS (OCULTAR)'!$P$3:$R$53,3,0),"")</f>
        <v>9039744000780</v>
      </c>
      <c r="B48" s="6" t="s">
        <v>9</v>
      </c>
      <c r="C48" s="7" t="s">
        <v>190</v>
      </c>
      <c r="D48" s="8" t="s">
        <v>191</v>
      </c>
      <c r="E48" s="9" t="s">
        <v>192</v>
      </c>
      <c r="F48" s="10">
        <v>42436</v>
      </c>
      <c r="G48" s="10">
        <v>44196</v>
      </c>
      <c r="H48" s="11">
        <f>4618*12</f>
        <v>55416</v>
      </c>
      <c r="I48" s="16" t="s">
        <v>13</v>
      </c>
    </row>
    <row r="49" spans="1:9" ht="20.25" customHeight="1" x14ac:dyDescent="0.2">
      <c r="A49" s="13">
        <f>IFERROR(VLOOKUP(B49,'[1]DADOS (OCULTAR)'!$P$3:$R$53,3,0),"")</f>
        <v>9039744000780</v>
      </c>
      <c r="B49" s="6" t="s">
        <v>9</v>
      </c>
      <c r="C49" s="7" t="s">
        <v>193</v>
      </c>
      <c r="D49" s="8" t="s">
        <v>194</v>
      </c>
      <c r="E49" s="9" t="s">
        <v>195</v>
      </c>
      <c r="F49" s="10">
        <v>40483</v>
      </c>
      <c r="G49" s="10">
        <v>44196</v>
      </c>
      <c r="H49" s="11">
        <f>3194.63*12</f>
        <v>38335.56</v>
      </c>
      <c r="I49" s="16" t="s">
        <v>13</v>
      </c>
    </row>
    <row r="50" spans="1:9" ht="20.25" customHeight="1" x14ac:dyDescent="0.2">
      <c r="A50" s="13">
        <f>IFERROR(VLOOKUP(B50,'[1]DADOS (OCULTAR)'!$P$3:$R$53,3,0),"")</f>
        <v>9039744000780</v>
      </c>
      <c r="B50" s="6" t="s">
        <v>9</v>
      </c>
      <c r="C50" s="7" t="s">
        <v>196</v>
      </c>
      <c r="D50" s="8" t="s">
        <v>197</v>
      </c>
      <c r="E50" s="9" t="s">
        <v>198</v>
      </c>
      <c r="F50" s="10">
        <v>40330</v>
      </c>
      <c r="G50" s="10">
        <v>44196</v>
      </c>
      <c r="H50" s="11">
        <f>15968.92*12</f>
        <v>191627.04</v>
      </c>
      <c r="I50" s="12" t="s">
        <v>13</v>
      </c>
    </row>
    <row r="51" spans="1:9" ht="20.25" customHeight="1" x14ac:dyDescent="0.2">
      <c r="A51" s="13">
        <f>IFERROR(VLOOKUP(B51,'[1]DADOS (OCULTAR)'!$P$3:$R$53,3,0),"")</f>
        <v>9039744000780</v>
      </c>
      <c r="B51" s="6" t="s">
        <v>9</v>
      </c>
      <c r="C51" s="7" t="s">
        <v>199</v>
      </c>
      <c r="D51" s="8" t="s">
        <v>200</v>
      </c>
      <c r="E51" s="9" t="s">
        <v>201</v>
      </c>
      <c r="F51" s="10">
        <v>41769</v>
      </c>
      <c r="G51" s="10">
        <v>44196</v>
      </c>
      <c r="H51" s="11">
        <f>8285.02*12</f>
        <v>99420.24</v>
      </c>
      <c r="I51" s="12" t="s">
        <v>13</v>
      </c>
    </row>
    <row r="52" spans="1:9" ht="20.25" customHeight="1" x14ac:dyDescent="0.2">
      <c r="A52" s="13">
        <f>IFERROR(VLOOKUP(B52,'[1]DADOS (OCULTAR)'!$P$3:$R$53,3,0),"")</f>
        <v>9039744000780</v>
      </c>
      <c r="B52" s="6" t="s">
        <v>9</v>
      </c>
      <c r="C52" s="7" t="s">
        <v>202</v>
      </c>
      <c r="D52" s="8" t="s">
        <v>203</v>
      </c>
      <c r="E52" s="9" t="s">
        <v>204</v>
      </c>
      <c r="F52" s="10">
        <v>40360</v>
      </c>
      <c r="G52" s="10">
        <v>44196</v>
      </c>
      <c r="H52" s="11">
        <f>4500*12</f>
        <v>54000</v>
      </c>
      <c r="I52" s="12" t="s">
        <v>13</v>
      </c>
    </row>
    <row r="53" spans="1:9" ht="20.25" customHeight="1" x14ac:dyDescent="0.2">
      <c r="A53" s="13">
        <f>IFERROR(VLOOKUP(B53,'[1]DADOS (OCULTAR)'!$P$3:$R$53,3,0),"")</f>
        <v>9039744000780</v>
      </c>
      <c r="B53" s="6" t="s">
        <v>9</v>
      </c>
      <c r="C53" s="7" t="s">
        <v>205</v>
      </c>
      <c r="D53" s="8" t="s">
        <v>206</v>
      </c>
      <c r="E53" s="9" t="s">
        <v>207</v>
      </c>
      <c r="F53" s="10">
        <v>42156</v>
      </c>
      <c r="G53" s="10">
        <v>44196</v>
      </c>
      <c r="H53" s="11">
        <f>4000*12</f>
        <v>48000</v>
      </c>
      <c r="I53" s="12" t="s">
        <v>13</v>
      </c>
    </row>
    <row r="54" spans="1:9" ht="20.25" customHeight="1" x14ac:dyDescent="0.2">
      <c r="A54" s="13">
        <f>IFERROR(VLOOKUP(B54,'[1]DADOS (OCULTAR)'!$P$3:$R$53,3,0),"")</f>
        <v>9039744000780</v>
      </c>
      <c r="B54" s="6" t="s">
        <v>9</v>
      </c>
      <c r="C54" s="7" t="s">
        <v>208</v>
      </c>
      <c r="D54" s="8" t="s">
        <v>209</v>
      </c>
      <c r="E54" s="9" t="s">
        <v>210</v>
      </c>
      <c r="F54" s="10">
        <v>40544</v>
      </c>
      <c r="G54" s="10">
        <v>44196</v>
      </c>
      <c r="H54" s="11">
        <f>(52236.12+441.43+9654.78)*12</f>
        <v>747987.96</v>
      </c>
      <c r="I54" s="12" t="s">
        <v>13</v>
      </c>
    </row>
    <row r="55" spans="1:9" ht="20.25" customHeight="1" x14ac:dyDescent="0.2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1"/>
      <c r="I55" s="12"/>
    </row>
    <row r="56" spans="1:9" ht="20.25" customHeight="1" x14ac:dyDescent="0.2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1"/>
      <c r="I56" s="12"/>
    </row>
    <row r="57" spans="1:9" ht="20.25" customHeight="1" x14ac:dyDescent="0.2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1"/>
      <c r="I57" s="12"/>
    </row>
    <row r="58" spans="1:9" ht="20.25" customHeight="1" x14ac:dyDescent="0.2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1"/>
      <c r="I58" s="12"/>
    </row>
    <row r="59" spans="1:9" ht="20.25" customHeight="1" x14ac:dyDescent="0.2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1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1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1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17"/>
      <c r="D62" s="8"/>
      <c r="E62" s="9"/>
      <c r="F62" s="18"/>
      <c r="G62" s="18"/>
      <c r="H62" s="11"/>
      <c r="I62" s="19"/>
    </row>
    <row r="63" spans="1:9" ht="20.25" customHeight="1" x14ac:dyDescent="0.2">
      <c r="A63" s="13" t="str">
        <f>IFERROR(VLOOKUP(B63,'[1]DADOS (OCULTAR)'!$P$3:$R$53,3,0),"")</f>
        <v/>
      </c>
      <c r="B63" s="6"/>
      <c r="C63" s="17"/>
      <c r="D63" s="8"/>
      <c r="E63" s="9"/>
      <c r="F63" s="18"/>
      <c r="G63" s="18"/>
      <c r="H63" s="11"/>
      <c r="I63" s="19"/>
    </row>
    <row r="64" spans="1:9" ht="20.25" customHeight="1" x14ac:dyDescent="0.2">
      <c r="A64" s="13" t="str">
        <f>IFERROR(VLOOKUP(B64,'[1]DADOS (OCULTAR)'!$P$3:$R$53,3,0),"")</f>
        <v/>
      </c>
      <c r="B64" s="6"/>
      <c r="C64" s="17"/>
      <c r="D64" s="8"/>
      <c r="E64" s="9"/>
      <c r="F64" s="18"/>
      <c r="G64" s="18"/>
      <c r="H64" s="11"/>
      <c r="I64" s="19"/>
    </row>
    <row r="65" spans="1:9" ht="20.25" customHeight="1" x14ac:dyDescent="0.2">
      <c r="A65" s="13" t="str">
        <f>IFERROR(VLOOKUP(B65,'[1]DADOS (OCULTAR)'!$P$3:$R$53,3,0),"")</f>
        <v/>
      </c>
      <c r="B65" s="6"/>
      <c r="C65" s="17"/>
      <c r="D65" s="8"/>
      <c r="E65" s="9"/>
      <c r="F65" s="18"/>
      <c r="G65" s="18"/>
      <c r="H65" s="11"/>
      <c r="I65" s="19"/>
    </row>
    <row r="66" spans="1:9" ht="20.25" customHeight="1" x14ac:dyDescent="0.2">
      <c r="A66" s="13" t="str">
        <f>IFERROR(VLOOKUP(B66,'[1]DADOS (OCULTAR)'!$P$3:$R$53,3,0),"")</f>
        <v/>
      </c>
      <c r="B66" s="6"/>
      <c r="C66" s="17"/>
      <c r="D66" s="8"/>
      <c r="E66" s="9"/>
      <c r="F66" s="18"/>
      <c r="G66" s="18"/>
      <c r="H66" s="11"/>
      <c r="I66" s="19"/>
    </row>
    <row r="67" spans="1:9" ht="20.25" customHeight="1" x14ac:dyDescent="0.2">
      <c r="A67" s="13" t="str">
        <f>IFERROR(VLOOKUP(B67,'[1]DADOS (OCULTAR)'!$P$3:$R$53,3,0),"")</f>
        <v/>
      </c>
      <c r="B67" s="6"/>
      <c r="C67" s="17"/>
      <c r="D67" s="8"/>
      <c r="E67" s="9"/>
      <c r="F67" s="18"/>
      <c r="G67" s="18"/>
      <c r="H67" s="11"/>
      <c r="I67" s="19"/>
    </row>
    <row r="68" spans="1:9" ht="20.25" customHeight="1" x14ac:dyDescent="0.2">
      <c r="A68" s="13" t="str">
        <f>IFERROR(VLOOKUP(B68,'[1]DADOS (OCULTAR)'!$P$3:$R$53,3,0),"")</f>
        <v/>
      </c>
      <c r="B68" s="6"/>
      <c r="C68" s="17"/>
      <c r="D68" s="8"/>
      <c r="E68" s="9"/>
      <c r="F68" s="18"/>
      <c r="G68" s="18"/>
      <c r="H68" s="11"/>
      <c r="I68" s="19"/>
    </row>
    <row r="69" spans="1:9" ht="20.25" customHeight="1" x14ac:dyDescent="0.2">
      <c r="A69" s="13" t="str">
        <f>IFERROR(VLOOKUP(B69,'[1]DADOS (OCULTAR)'!$P$3:$R$53,3,0),"")</f>
        <v/>
      </c>
      <c r="B69" s="6"/>
      <c r="C69" s="17"/>
      <c r="D69" s="8"/>
      <c r="E69" s="9"/>
      <c r="F69" s="18"/>
      <c r="G69" s="18"/>
      <c r="H69" s="11"/>
      <c r="I69" s="19"/>
    </row>
    <row r="70" spans="1:9" ht="20.25" customHeight="1" x14ac:dyDescent="0.2">
      <c r="A70" s="13" t="str">
        <f>IFERROR(VLOOKUP(B70,'[1]DADOS (OCULTAR)'!$P$3:$R$53,3,0),"")</f>
        <v/>
      </c>
      <c r="B70" s="6"/>
      <c r="C70" s="17"/>
      <c r="D70" s="8"/>
      <c r="E70" s="9"/>
      <c r="F70" s="18"/>
      <c r="G70" s="18"/>
      <c r="H70" s="11"/>
      <c r="I70" s="19"/>
    </row>
    <row r="71" spans="1:9" ht="20.25" customHeight="1" x14ac:dyDescent="0.2">
      <c r="A71" s="13" t="str">
        <f>IFERROR(VLOOKUP(B71,'[1]DADOS (OCULTAR)'!$P$3:$R$53,3,0),"")</f>
        <v/>
      </c>
      <c r="B71" s="6"/>
      <c r="C71" s="17"/>
      <c r="D71" s="8"/>
      <c r="E71" s="9"/>
      <c r="F71" s="18"/>
      <c r="G71" s="18"/>
      <c r="H71" s="11"/>
      <c r="I71" s="19"/>
    </row>
    <row r="72" spans="1:9" ht="20.25" customHeight="1" x14ac:dyDescent="0.2">
      <c r="A72" s="13" t="str">
        <f>IFERROR(VLOOKUP(B72,'[1]DADOS (OCULTAR)'!$P$3:$R$53,3,0),"")</f>
        <v/>
      </c>
      <c r="B72" s="6"/>
      <c r="C72" s="17"/>
      <c r="D72" s="8"/>
      <c r="E72" s="9"/>
      <c r="F72" s="18"/>
      <c r="G72" s="18"/>
      <c r="H72" s="11"/>
      <c r="I72" s="19"/>
    </row>
    <row r="73" spans="1:9" ht="20.25" customHeight="1" x14ac:dyDescent="0.2">
      <c r="A73" s="13" t="str">
        <f>IFERROR(VLOOKUP(B73,'[1]DADOS (OCULTAR)'!$P$3:$R$53,3,0),"")</f>
        <v/>
      </c>
      <c r="B73" s="6"/>
      <c r="C73" s="17"/>
      <c r="D73" s="8"/>
      <c r="E73" s="9"/>
      <c r="F73" s="18"/>
      <c r="G73" s="18"/>
      <c r="H73" s="11"/>
      <c r="I73" s="19"/>
    </row>
    <row r="74" spans="1:9" ht="20.25" customHeight="1" x14ac:dyDescent="0.2">
      <c r="A74" s="13" t="str">
        <f>IFERROR(VLOOKUP(B74,'[1]DADOS (OCULTAR)'!$P$3:$R$53,3,0),"")</f>
        <v/>
      </c>
      <c r="B74" s="6"/>
      <c r="C74" s="17"/>
      <c r="D74" s="8"/>
      <c r="E74" s="9"/>
      <c r="F74" s="18"/>
      <c r="G74" s="18"/>
      <c r="H74" s="11"/>
      <c r="I74" s="19"/>
    </row>
    <row r="75" spans="1:9" ht="20.25" customHeight="1" x14ac:dyDescent="0.2">
      <c r="A75" s="13" t="str">
        <f>IFERROR(VLOOKUP(B75,'[1]DADOS (OCULTAR)'!$P$3:$R$53,3,0),"")</f>
        <v/>
      </c>
      <c r="B75" s="6"/>
      <c r="C75" s="17"/>
      <c r="D75" s="8"/>
      <c r="E75" s="9"/>
      <c r="F75" s="18"/>
      <c r="G75" s="18"/>
      <c r="H75" s="11"/>
      <c r="I75" s="19"/>
    </row>
    <row r="76" spans="1:9" ht="20.25" customHeight="1" x14ac:dyDescent="0.2">
      <c r="A76" s="13" t="str">
        <f>IFERROR(VLOOKUP(B76,'[1]DADOS (OCULTAR)'!$P$3:$R$53,3,0),"")</f>
        <v/>
      </c>
      <c r="B76" s="6"/>
      <c r="C76" s="17"/>
      <c r="D76" s="8"/>
      <c r="E76" s="9"/>
      <c r="F76" s="18"/>
      <c r="G76" s="18"/>
      <c r="H76" s="11"/>
      <c r="I76" s="19"/>
    </row>
    <row r="77" spans="1:9" ht="20.25" customHeight="1" x14ac:dyDescent="0.2">
      <c r="A77" s="13" t="str">
        <f>IFERROR(VLOOKUP(B77,'[1]DADOS (OCULTAR)'!$P$3:$R$53,3,0),"")</f>
        <v/>
      </c>
      <c r="B77" s="6"/>
      <c r="C77" s="17"/>
      <c r="D77" s="8"/>
      <c r="E77" s="9"/>
      <c r="F77" s="18"/>
      <c r="G77" s="18"/>
      <c r="H77" s="11"/>
      <c r="I77" s="19"/>
    </row>
    <row r="78" spans="1:9" ht="20.25" customHeight="1" x14ac:dyDescent="0.2">
      <c r="A78" s="13" t="str">
        <f>IFERROR(VLOOKUP(B78,'[1]DADOS (OCULTAR)'!$P$3:$R$53,3,0),"")</f>
        <v/>
      </c>
      <c r="B78" s="6"/>
      <c r="C78" s="17"/>
      <c r="D78" s="8"/>
      <c r="E78" s="9"/>
      <c r="F78" s="18"/>
      <c r="G78" s="18"/>
      <c r="H78" s="11"/>
      <c r="I78" s="19"/>
    </row>
    <row r="79" spans="1:9" ht="20.25" customHeight="1" x14ac:dyDescent="0.2">
      <c r="A79" s="13" t="str">
        <f>IFERROR(VLOOKUP(B79,'[1]DADOS (OCULTAR)'!$P$3:$R$53,3,0),"")</f>
        <v/>
      </c>
      <c r="B79" s="6"/>
      <c r="C79" s="17"/>
      <c r="D79" s="8"/>
      <c r="E79" s="9"/>
      <c r="F79" s="18"/>
      <c r="G79" s="18"/>
      <c r="H79" s="11"/>
      <c r="I79" s="19"/>
    </row>
    <row r="80" spans="1:9" ht="20.25" customHeight="1" x14ac:dyDescent="0.2">
      <c r="A80" s="13" t="str">
        <f>IFERROR(VLOOKUP(B80,'[1]DADOS (OCULTAR)'!$P$3:$R$53,3,0),"")</f>
        <v/>
      </c>
      <c r="B80" s="6"/>
      <c r="C80" s="17"/>
      <c r="D80" s="8"/>
      <c r="E80" s="9"/>
      <c r="F80" s="18"/>
      <c r="G80" s="18"/>
      <c r="H80" s="11"/>
      <c r="I80" s="19"/>
    </row>
    <row r="81" spans="1:9" ht="20.25" customHeight="1" x14ac:dyDescent="0.2">
      <c r="A81" s="13" t="str">
        <f>IFERROR(VLOOKUP(B81,'[1]DADOS (OCULTAR)'!$P$3:$R$53,3,0),"")</f>
        <v/>
      </c>
      <c r="B81" s="6"/>
      <c r="C81" s="17"/>
      <c r="D81" s="8"/>
      <c r="E81" s="9"/>
      <c r="F81" s="18"/>
      <c r="G81" s="18"/>
      <c r="H81" s="11"/>
      <c r="I81" s="19"/>
    </row>
    <row r="82" spans="1:9" ht="20.25" customHeight="1" x14ac:dyDescent="0.2">
      <c r="A82" s="13" t="str">
        <f>IFERROR(VLOOKUP(B82,'[1]DADOS (OCULTAR)'!$P$3:$R$53,3,0),"")</f>
        <v/>
      </c>
      <c r="B82" s="6"/>
      <c r="C82" s="17"/>
      <c r="D82" s="8"/>
      <c r="E82" s="9"/>
      <c r="F82" s="18"/>
      <c r="G82" s="18"/>
      <c r="H82" s="11"/>
      <c r="I82" s="19"/>
    </row>
    <row r="83" spans="1:9" ht="20.25" customHeight="1" x14ac:dyDescent="0.2">
      <c r="A83" s="13" t="str">
        <f>IFERROR(VLOOKUP(B83,'[1]DADOS (OCULTAR)'!$P$3:$R$53,3,0),"")</f>
        <v/>
      </c>
      <c r="B83" s="6"/>
      <c r="C83" s="17"/>
      <c r="D83" s="8"/>
      <c r="E83" s="9"/>
      <c r="F83" s="18"/>
      <c r="G83" s="18"/>
      <c r="H83" s="11"/>
      <c r="I83" s="19"/>
    </row>
    <row r="84" spans="1:9" ht="20.25" customHeight="1" x14ac:dyDescent="0.2">
      <c r="A84" s="13" t="str">
        <f>IFERROR(VLOOKUP(B84,'[1]DADOS (OCULTAR)'!$P$3:$R$53,3,0),"")</f>
        <v/>
      </c>
      <c r="B84" s="6"/>
      <c r="C84" s="17"/>
      <c r="D84" s="8"/>
      <c r="E84" s="9"/>
      <c r="F84" s="18"/>
      <c r="G84" s="18"/>
      <c r="H84" s="11"/>
      <c r="I84" s="19"/>
    </row>
    <row r="85" spans="1:9" ht="20.25" customHeight="1" x14ac:dyDescent="0.2">
      <c r="A85" s="13" t="str">
        <f>IFERROR(VLOOKUP(B85,'[1]DADOS (OCULTAR)'!$P$3:$R$53,3,0),"")</f>
        <v/>
      </c>
      <c r="B85" s="6"/>
      <c r="C85" s="17"/>
      <c r="D85" s="8"/>
      <c r="E85" s="9"/>
      <c r="F85" s="18"/>
      <c r="G85" s="18"/>
      <c r="H85" s="11"/>
      <c r="I85" s="19"/>
    </row>
    <row r="86" spans="1:9" ht="20.25" customHeight="1" x14ac:dyDescent="0.2">
      <c r="A86" s="13" t="str">
        <f>IFERROR(VLOOKUP(B86,'[1]DADOS (OCULTAR)'!$P$3:$R$53,3,0),"")</f>
        <v/>
      </c>
      <c r="B86" s="6"/>
      <c r="C86" s="17"/>
      <c r="D86" s="8"/>
      <c r="E86" s="9"/>
      <c r="F86" s="18"/>
      <c r="G86" s="18"/>
      <c r="H86" s="11"/>
      <c r="I86" s="19"/>
    </row>
    <row r="87" spans="1:9" ht="20.25" customHeight="1" x14ac:dyDescent="0.2">
      <c r="A87" s="13" t="str">
        <f>IFERROR(VLOOKUP(B87,'[1]DADOS (OCULTAR)'!$P$3:$R$53,3,0),"")</f>
        <v/>
      </c>
      <c r="B87" s="6"/>
      <c r="C87" s="17"/>
      <c r="D87" s="8"/>
      <c r="E87" s="9"/>
      <c r="F87" s="10"/>
      <c r="G87" s="10"/>
      <c r="H87" s="11"/>
      <c r="I87" s="19"/>
    </row>
    <row r="88" spans="1:9" ht="20.25" customHeight="1" x14ac:dyDescent="0.2">
      <c r="A88" s="13" t="str">
        <f>IFERROR(VLOOKUP(B88,'[1]DADOS (OCULTAR)'!$P$3:$R$53,3,0),"")</f>
        <v/>
      </c>
      <c r="B88" s="6"/>
      <c r="C88" s="17"/>
      <c r="D88" s="8"/>
      <c r="E88" s="9"/>
      <c r="F88" s="10"/>
      <c r="G88" s="10"/>
      <c r="H88" s="11"/>
      <c r="I88" s="19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1"/>
      <c r="I89" s="19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1"/>
      <c r="I90" s="19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1"/>
      <c r="I91" s="19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1"/>
      <c r="I92" s="19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1"/>
      <c r="I93" s="19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1"/>
      <c r="I94" s="19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1"/>
      <c r="I95" s="19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1"/>
      <c r="I96" s="19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1"/>
      <c r="I97" s="19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1"/>
      <c r="I98" s="19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1"/>
      <c r="I99" s="19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1"/>
      <c r="I100" s="19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1"/>
      <c r="I101" s="19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1"/>
      <c r="I102" s="19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1"/>
      <c r="I103" s="19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1"/>
      <c r="I104" s="19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1"/>
      <c r="I105" s="19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1"/>
      <c r="I106" s="19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1"/>
      <c r="I107" s="19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1"/>
      <c r="I108" s="19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1"/>
      <c r="I109" s="19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1"/>
      <c r="I110" s="19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1"/>
      <c r="I111" s="19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1"/>
      <c r="I112" s="19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1"/>
      <c r="I113" s="19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1"/>
      <c r="I114" s="19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1"/>
      <c r="I115" s="19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1"/>
      <c r="I116" s="19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1"/>
      <c r="I117" s="19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1"/>
      <c r="I118" s="19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1"/>
      <c r="I119" s="19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1"/>
      <c r="I120" s="19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1"/>
      <c r="I121" s="19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1"/>
      <c r="I122" s="19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1"/>
      <c r="I123" s="19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1"/>
      <c r="I124" s="19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1"/>
      <c r="I125" s="19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1"/>
      <c r="I126" s="19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1"/>
      <c r="I127" s="19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1"/>
      <c r="I128" s="19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1"/>
      <c r="I129" s="19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1"/>
      <c r="I130" s="19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1"/>
      <c r="I131" s="19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1"/>
      <c r="I132" s="19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1"/>
      <c r="I133" s="19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1"/>
      <c r="I134" s="19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1"/>
      <c r="I135" s="19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1"/>
      <c r="I136" s="19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1"/>
      <c r="I137" s="19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1"/>
      <c r="I138" s="19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1"/>
      <c r="I139" s="19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1"/>
      <c r="I140" s="19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1"/>
      <c r="I141" s="19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1"/>
      <c r="I142" s="19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1"/>
      <c r="I143" s="19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1"/>
      <c r="I144" s="19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1"/>
      <c r="I145" s="19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1"/>
      <c r="I146" s="19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1"/>
      <c r="I147" s="19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1"/>
      <c r="I148" s="19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1"/>
      <c r="I149" s="19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1"/>
      <c r="I150" s="19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1"/>
      <c r="I151" s="19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1"/>
      <c r="I152" s="19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1"/>
      <c r="I153" s="19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1"/>
      <c r="I154" s="19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1"/>
      <c r="I155" s="19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1"/>
      <c r="I156" s="19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1"/>
      <c r="I157" s="19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1"/>
      <c r="I158" s="19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1"/>
      <c r="I159" s="19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1"/>
      <c r="I160" s="19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1"/>
      <c r="I161" s="19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1"/>
      <c r="I162" s="19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1"/>
      <c r="I163" s="19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1"/>
      <c r="I164" s="19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1"/>
      <c r="I165" s="19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1"/>
      <c r="I166" s="19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1"/>
      <c r="I167" s="19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1"/>
      <c r="I168" s="19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1"/>
      <c r="I169" s="19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1"/>
      <c r="I170" s="19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1"/>
      <c r="I171" s="19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1"/>
      <c r="I172" s="19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1"/>
      <c r="I173" s="19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1"/>
      <c r="I174" s="19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1"/>
      <c r="I175" s="19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1"/>
      <c r="I176" s="19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1"/>
      <c r="I177" s="19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1"/>
      <c r="I178" s="19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1"/>
      <c r="I179" s="19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1"/>
      <c r="I180" s="19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1"/>
      <c r="I181" s="19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1"/>
      <c r="I182" s="19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1"/>
      <c r="I183" s="19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1"/>
      <c r="I184" s="19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1"/>
      <c r="I185" s="19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1"/>
      <c r="I186" s="19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1"/>
      <c r="I187" s="19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1"/>
      <c r="I188" s="19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1"/>
      <c r="I189" s="19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1"/>
      <c r="I190" s="19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1"/>
      <c r="I191" s="19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1"/>
      <c r="I192" s="19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1"/>
      <c r="I193" s="19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1"/>
      <c r="I194" s="19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1"/>
      <c r="I195" s="19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1"/>
      <c r="I196" s="19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1"/>
      <c r="I197" s="19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1"/>
      <c r="I198" s="19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1"/>
      <c r="I199" s="19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1"/>
      <c r="I200" s="19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1"/>
      <c r="I201" s="19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1"/>
      <c r="I202" s="19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1"/>
      <c r="I203" s="19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1"/>
      <c r="I204" s="19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1"/>
      <c r="I205" s="19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1"/>
      <c r="I206" s="19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1"/>
      <c r="I207" s="19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1"/>
      <c r="I208" s="19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1"/>
      <c r="I209" s="19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1"/>
      <c r="I210" s="19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1"/>
      <c r="I211" s="19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1"/>
      <c r="I212" s="19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1"/>
      <c r="I213" s="19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1"/>
      <c r="I214" s="19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1"/>
      <c r="I215" s="19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1"/>
      <c r="I216" s="19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1"/>
      <c r="I217" s="19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1"/>
      <c r="I218" s="19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1"/>
      <c r="I219" s="19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1"/>
      <c r="I220" s="19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1"/>
      <c r="I221" s="19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1"/>
      <c r="I222" s="19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1"/>
      <c r="I223" s="19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1"/>
      <c r="I224" s="19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1"/>
      <c r="I225" s="19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1"/>
      <c r="I226" s="19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1"/>
      <c r="I227" s="19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1"/>
      <c r="I228" s="19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1"/>
      <c r="I229" s="19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1"/>
      <c r="I230" s="19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1"/>
      <c r="I231" s="19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1"/>
      <c r="I232" s="19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1"/>
      <c r="I233" s="19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1"/>
      <c r="I234" s="19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1"/>
      <c r="I235" s="19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1"/>
      <c r="I236" s="19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1"/>
      <c r="I237" s="19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1"/>
      <c r="I238" s="19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1"/>
      <c r="I239" s="19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1"/>
      <c r="I240" s="19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1"/>
      <c r="I241" s="19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1"/>
      <c r="I242" s="19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1"/>
      <c r="I243" s="19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1"/>
      <c r="I244" s="19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1"/>
      <c r="I245" s="19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1"/>
      <c r="I246" s="19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1"/>
      <c r="I247" s="19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1"/>
      <c r="I248" s="19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1"/>
      <c r="I249" s="19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1"/>
      <c r="I250" s="19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1"/>
      <c r="I251" s="19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1"/>
      <c r="I252" s="19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1"/>
      <c r="I253" s="19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1"/>
      <c r="I254" s="19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1"/>
      <c r="I255" s="19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1"/>
      <c r="I256" s="19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1"/>
      <c r="I257" s="19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1"/>
      <c r="I258" s="19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1"/>
      <c r="I259" s="19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1"/>
      <c r="I260" s="19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1"/>
      <c r="I261" s="19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1"/>
      <c r="I262" s="19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1"/>
      <c r="I263" s="19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1"/>
      <c r="I264" s="19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1"/>
      <c r="I265" s="19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1"/>
      <c r="I266" s="19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1"/>
      <c r="I267" s="19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1"/>
      <c r="I268" s="19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1"/>
      <c r="I269" s="19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1"/>
      <c r="I270" s="19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1"/>
      <c r="I271" s="19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1"/>
      <c r="I272" s="19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1"/>
      <c r="I273" s="19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1"/>
      <c r="I274" s="19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1"/>
      <c r="I275" s="19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1"/>
      <c r="I276" s="19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1"/>
      <c r="I277" s="19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1"/>
      <c r="I278" s="19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1"/>
      <c r="I279" s="19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1"/>
      <c r="I280" s="19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1"/>
      <c r="I281" s="19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1"/>
      <c r="I282" s="19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1"/>
      <c r="I283" s="19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1"/>
      <c r="I284" s="19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1"/>
      <c r="I285" s="19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1"/>
      <c r="I286" s="19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1"/>
      <c r="I287" s="19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1"/>
      <c r="I288" s="19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1"/>
      <c r="I289" s="19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1"/>
      <c r="I290" s="19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1"/>
      <c r="I291" s="19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1"/>
      <c r="I292" s="19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1"/>
      <c r="I293" s="19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1"/>
      <c r="I294" s="19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1"/>
      <c r="I295" s="19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1"/>
      <c r="I296" s="19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1"/>
      <c r="I297" s="19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1"/>
      <c r="I298" s="19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1"/>
      <c r="I299" s="19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1"/>
      <c r="I300" s="19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1"/>
      <c r="I301" s="19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1"/>
      <c r="I302" s="19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1"/>
      <c r="I303" s="19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1"/>
      <c r="I304" s="19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1"/>
      <c r="I305" s="19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1"/>
      <c r="I306" s="19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1"/>
      <c r="I307" s="19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1"/>
      <c r="I308" s="19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1"/>
      <c r="I309" s="19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1"/>
      <c r="I310" s="19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1"/>
      <c r="I311" s="19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1"/>
      <c r="I312" s="19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1"/>
      <c r="I313" s="19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1"/>
      <c r="I314" s="19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1"/>
      <c r="I315" s="19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1"/>
      <c r="I316" s="19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1"/>
      <c r="I317" s="19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1"/>
      <c r="I318" s="19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1"/>
      <c r="I319" s="19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1"/>
      <c r="I320" s="19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1"/>
      <c r="I321" s="19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1"/>
      <c r="I322" s="19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1"/>
      <c r="I323" s="19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1"/>
      <c r="I324" s="19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1"/>
      <c r="I325" s="19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1"/>
      <c r="I326" s="19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1"/>
      <c r="I327" s="19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1"/>
      <c r="I328" s="19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1"/>
      <c r="I329" s="19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1"/>
      <c r="I330" s="19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1"/>
      <c r="I331" s="19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1"/>
      <c r="I332" s="19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1"/>
      <c r="I333" s="19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1"/>
      <c r="I334" s="19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1"/>
      <c r="I335" s="19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1"/>
      <c r="I336" s="19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1"/>
      <c r="I337" s="19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1"/>
      <c r="I338" s="19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1"/>
      <c r="I339" s="19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1"/>
      <c r="I340" s="19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1"/>
      <c r="I341" s="19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1"/>
      <c r="I342" s="19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1"/>
      <c r="I343" s="19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1"/>
      <c r="I344" s="19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1"/>
      <c r="I345" s="19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1"/>
      <c r="I346" s="19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1"/>
      <c r="I347" s="19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1"/>
      <c r="I348" s="19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1"/>
      <c r="I349" s="19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1"/>
      <c r="I350" s="19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1"/>
      <c r="I351" s="19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1"/>
      <c r="I352" s="19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1"/>
      <c r="I353" s="19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1"/>
      <c r="I354" s="19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1"/>
      <c r="I355" s="19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1"/>
      <c r="I356" s="19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1"/>
      <c r="I357" s="19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1"/>
      <c r="I358" s="19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1"/>
      <c r="I359" s="19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1"/>
      <c r="I360" s="19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1"/>
      <c r="I361" s="19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1"/>
      <c r="I362" s="19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1"/>
      <c r="I363" s="19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1"/>
      <c r="I364" s="19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1"/>
      <c r="I365" s="19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1"/>
      <c r="I366" s="19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1"/>
      <c r="I367" s="19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1"/>
      <c r="I368" s="19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1"/>
      <c r="I369" s="19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1"/>
      <c r="I370" s="19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1"/>
      <c r="I371" s="19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1"/>
      <c r="I372" s="19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1"/>
      <c r="I373" s="19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1"/>
      <c r="I374" s="19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1"/>
      <c r="I375" s="19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1"/>
      <c r="I376" s="19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1"/>
      <c r="I377" s="19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1"/>
      <c r="I378" s="19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1"/>
      <c r="I379" s="19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1"/>
      <c r="I380" s="19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1"/>
      <c r="I381" s="19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1"/>
      <c r="I382" s="19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1"/>
      <c r="I383" s="19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1"/>
      <c r="I384" s="19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1"/>
      <c r="I385" s="19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1"/>
      <c r="I386" s="19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1"/>
      <c r="I387" s="19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1"/>
      <c r="I388" s="19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1"/>
      <c r="I389" s="19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1"/>
      <c r="I390" s="19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1"/>
      <c r="I391" s="19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1"/>
      <c r="I392" s="19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1"/>
      <c r="I393" s="19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1"/>
      <c r="I394" s="19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1"/>
      <c r="I395" s="19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1"/>
      <c r="I396" s="19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1"/>
      <c r="I397" s="19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1"/>
      <c r="I398" s="19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1"/>
      <c r="I399" s="19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1"/>
      <c r="I400" s="19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1"/>
      <c r="I401" s="19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1"/>
      <c r="I402" s="19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1"/>
      <c r="I403" s="19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1"/>
      <c r="I404" s="19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1"/>
      <c r="I405" s="19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1"/>
      <c r="I406" s="19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1"/>
      <c r="I407" s="19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1"/>
      <c r="I408" s="19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1"/>
      <c r="I409" s="19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1"/>
      <c r="I410" s="19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1"/>
      <c r="I411" s="19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1"/>
      <c r="I412" s="19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1"/>
      <c r="I413" s="19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1"/>
      <c r="I414" s="19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1"/>
      <c r="I415" s="19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1"/>
      <c r="I416" s="19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1"/>
      <c r="I417" s="19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1"/>
      <c r="I418" s="19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1"/>
      <c r="I419" s="19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1"/>
      <c r="I420" s="19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1"/>
      <c r="I421" s="19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1"/>
      <c r="I422" s="19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1"/>
      <c r="I423" s="19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1"/>
      <c r="I424" s="19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1"/>
      <c r="I425" s="19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1"/>
      <c r="I426" s="19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1"/>
      <c r="I427" s="19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1"/>
      <c r="I428" s="19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1"/>
      <c r="I429" s="19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1"/>
      <c r="I430" s="19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1"/>
      <c r="I431" s="19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1"/>
      <c r="I432" s="19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1"/>
      <c r="I433" s="19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1"/>
      <c r="I434" s="19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1"/>
      <c r="I435" s="19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1"/>
      <c r="I436" s="19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1"/>
      <c r="I437" s="19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1"/>
      <c r="I438" s="19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1"/>
      <c r="I439" s="19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1"/>
      <c r="I440" s="19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1"/>
      <c r="I441" s="19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1"/>
      <c r="I442" s="19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1"/>
      <c r="I443" s="19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1"/>
      <c r="I444" s="19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1"/>
      <c r="I445" s="19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1"/>
      <c r="I446" s="19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1"/>
      <c r="I447" s="19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1"/>
      <c r="I448" s="19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1"/>
      <c r="I449" s="19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1"/>
      <c r="I450" s="19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1"/>
      <c r="I451" s="19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1"/>
      <c r="I452" s="19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1"/>
      <c r="I453" s="19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1"/>
      <c r="I454" s="19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1"/>
      <c r="I455" s="19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1"/>
      <c r="I456" s="19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1"/>
      <c r="I457" s="19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1"/>
      <c r="I458" s="19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1"/>
      <c r="I459" s="19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1"/>
      <c r="I460" s="19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1"/>
      <c r="I461" s="19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1"/>
      <c r="I462" s="19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1"/>
      <c r="I463" s="19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1"/>
      <c r="I464" s="19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1"/>
      <c r="I465" s="19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1"/>
      <c r="I466" s="19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1"/>
      <c r="I467" s="19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1"/>
      <c r="I468" s="19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1"/>
      <c r="I469" s="19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1"/>
      <c r="I470" s="19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1"/>
      <c r="I471" s="19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1"/>
      <c r="I472" s="19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1"/>
      <c r="I473" s="19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1"/>
      <c r="I474" s="19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1"/>
      <c r="I475" s="19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1"/>
      <c r="I476" s="19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1"/>
      <c r="I477" s="19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1"/>
      <c r="I478" s="19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1"/>
      <c r="I479" s="19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1"/>
      <c r="I480" s="19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1"/>
      <c r="I481" s="19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1"/>
      <c r="I482" s="19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1"/>
      <c r="I483" s="19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1"/>
      <c r="I484" s="19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1"/>
      <c r="I485" s="19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1"/>
      <c r="I486" s="19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1"/>
      <c r="I487" s="19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1"/>
      <c r="I488" s="19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1"/>
      <c r="I489" s="19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1"/>
      <c r="I490" s="19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1"/>
      <c r="I491" s="19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1"/>
      <c r="I492" s="19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1"/>
      <c r="I493" s="19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1"/>
      <c r="I494" s="19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1"/>
      <c r="I495" s="19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1"/>
      <c r="I496" s="19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1"/>
      <c r="I497" s="19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1"/>
      <c r="I498" s="19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1"/>
      <c r="I499" s="19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1"/>
      <c r="I500" s="19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1"/>
      <c r="I501" s="19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1"/>
      <c r="I502" s="19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1"/>
      <c r="I503" s="19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1"/>
      <c r="I504" s="19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1"/>
      <c r="I505" s="19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1"/>
      <c r="I506" s="19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1"/>
      <c r="I507" s="19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1"/>
      <c r="I508" s="19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1"/>
      <c r="I509" s="19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1"/>
      <c r="I510" s="19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1"/>
      <c r="I511" s="19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1"/>
      <c r="I512" s="19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1"/>
      <c r="I513" s="19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1"/>
      <c r="I514" s="19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1"/>
      <c r="I515" s="19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1"/>
      <c r="I516" s="19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1"/>
      <c r="I517" s="19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1"/>
      <c r="I518" s="19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1"/>
      <c r="I519" s="19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1"/>
      <c r="I520" s="19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1"/>
      <c r="I521" s="19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1"/>
      <c r="I522" s="19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1"/>
      <c r="I523" s="19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1"/>
      <c r="I524" s="19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1"/>
      <c r="I525" s="19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1"/>
      <c r="I526" s="19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1"/>
      <c r="I527" s="19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1"/>
      <c r="I528" s="19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1"/>
      <c r="I529" s="19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1"/>
      <c r="I530" s="19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1"/>
      <c r="I531" s="19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1"/>
      <c r="I532" s="19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1"/>
      <c r="I533" s="19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1"/>
      <c r="I534" s="19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1"/>
      <c r="I535" s="19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1"/>
      <c r="I536" s="19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1"/>
      <c r="I537" s="19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1"/>
      <c r="I538" s="19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1"/>
      <c r="I539" s="19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1"/>
      <c r="I540" s="19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1"/>
      <c r="I541" s="19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1"/>
      <c r="I542" s="19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1"/>
      <c r="I543" s="19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1"/>
      <c r="I544" s="19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1"/>
      <c r="I545" s="19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1"/>
      <c r="I546" s="19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1"/>
      <c r="I547" s="19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1"/>
      <c r="I548" s="19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1"/>
      <c r="I549" s="19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1"/>
      <c r="I550" s="19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1"/>
      <c r="I551" s="19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1"/>
      <c r="I552" s="19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1"/>
      <c r="I553" s="19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1"/>
      <c r="I554" s="19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1"/>
      <c r="I555" s="19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1"/>
      <c r="I556" s="19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1"/>
      <c r="I557" s="19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1"/>
      <c r="I558" s="19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1"/>
      <c r="I559" s="19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1"/>
      <c r="I560" s="19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1"/>
      <c r="I561" s="19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1"/>
      <c r="I562" s="19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1"/>
      <c r="I563" s="19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1"/>
      <c r="I564" s="19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1"/>
      <c r="I565" s="19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1"/>
      <c r="I566" s="19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1"/>
      <c r="I567" s="19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1"/>
      <c r="I568" s="19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1"/>
      <c r="I569" s="19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1"/>
      <c r="I570" s="19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1"/>
      <c r="I571" s="19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1"/>
      <c r="I572" s="19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1"/>
      <c r="I573" s="19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1"/>
      <c r="I574" s="19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1"/>
      <c r="I575" s="19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1"/>
      <c r="I576" s="19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1"/>
      <c r="I577" s="19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1"/>
      <c r="I578" s="19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1"/>
      <c r="I579" s="19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1"/>
      <c r="I580" s="19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1"/>
      <c r="I581" s="19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1"/>
      <c r="I582" s="19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1"/>
      <c r="I583" s="19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1"/>
      <c r="I584" s="19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1"/>
      <c r="I585" s="19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1"/>
      <c r="I586" s="19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1"/>
      <c r="I587" s="19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1"/>
      <c r="I588" s="19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1"/>
      <c r="I589" s="19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1"/>
      <c r="I590" s="19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1"/>
      <c r="I591" s="19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1"/>
      <c r="I592" s="19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1"/>
      <c r="I593" s="19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1"/>
      <c r="I594" s="19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1"/>
      <c r="I595" s="19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1"/>
      <c r="I596" s="19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1"/>
      <c r="I597" s="19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1"/>
      <c r="I598" s="19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1"/>
      <c r="I599" s="19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1"/>
      <c r="I600" s="19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1"/>
      <c r="I601" s="19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1"/>
      <c r="I602" s="19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1"/>
      <c r="I603" s="19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1"/>
      <c r="I604" s="19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1"/>
      <c r="I605" s="19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1"/>
      <c r="I606" s="19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1"/>
      <c r="I607" s="19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1"/>
      <c r="I608" s="19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1"/>
      <c r="I609" s="19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1"/>
      <c r="I610" s="19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1"/>
      <c r="I611" s="19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1"/>
      <c r="I612" s="19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1"/>
      <c r="I613" s="19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1"/>
      <c r="I614" s="19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1"/>
      <c r="I615" s="19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1"/>
      <c r="I616" s="19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1"/>
      <c r="I617" s="19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1"/>
      <c r="I618" s="19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1"/>
      <c r="I619" s="19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1"/>
      <c r="I620" s="19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1"/>
      <c r="I621" s="19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1"/>
      <c r="I622" s="19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1"/>
      <c r="I623" s="19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1"/>
      <c r="I624" s="19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1"/>
      <c r="I625" s="19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1"/>
      <c r="I626" s="19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1"/>
      <c r="I627" s="19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1"/>
      <c r="I628" s="19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1"/>
      <c r="I629" s="19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1"/>
      <c r="I630" s="19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1"/>
      <c r="I631" s="19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1"/>
      <c r="I632" s="19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1"/>
      <c r="I633" s="19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1"/>
      <c r="I634" s="19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1"/>
      <c r="I635" s="19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1"/>
      <c r="I636" s="19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1"/>
      <c r="I637" s="19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1"/>
      <c r="I638" s="19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1"/>
      <c r="I639" s="19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1"/>
      <c r="I640" s="19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1"/>
      <c r="I641" s="19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1"/>
      <c r="I642" s="19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1"/>
      <c r="I643" s="19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1"/>
      <c r="I644" s="19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1"/>
      <c r="I645" s="19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1"/>
      <c r="I646" s="19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1"/>
      <c r="I647" s="19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1"/>
      <c r="I648" s="19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1"/>
      <c r="I649" s="19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1"/>
      <c r="I650" s="19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1"/>
      <c r="I651" s="19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1"/>
      <c r="I652" s="19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1"/>
      <c r="I653" s="19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1"/>
      <c r="I654" s="19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1"/>
      <c r="I655" s="19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1"/>
      <c r="I656" s="19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1"/>
      <c r="I657" s="19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1"/>
      <c r="I658" s="19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1"/>
      <c r="I659" s="19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1"/>
      <c r="I660" s="19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1"/>
      <c r="I661" s="19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1"/>
      <c r="I662" s="19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1"/>
      <c r="I663" s="19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1"/>
      <c r="I664" s="19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1"/>
      <c r="I665" s="19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1"/>
      <c r="I666" s="19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1"/>
      <c r="I667" s="19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1"/>
      <c r="I668" s="19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1"/>
      <c r="I669" s="19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1"/>
      <c r="I670" s="19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1"/>
      <c r="I671" s="19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1"/>
      <c r="I672" s="19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1"/>
      <c r="I673" s="19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1"/>
      <c r="I674" s="19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1"/>
      <c r="I675" s="19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1"/>
      <c r="I676" s="19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1"/>
      <c r="I677" s="19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1"/>
      <c r="I678" s="19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1"/>
      <c r="I679" s="19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1"/>
      <c r="I680" s="19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1"/>
      <c r="I681" s="19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1"/>
      <c r="I682" s="19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1"/>
      <c r="I683" s="19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1"/>
      <c r="I684" s="19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1"/>
      <c r="I685" s="19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1"/>
      <c r="I686" s="19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1"/>
      <c r="I687" s="19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1"/>
      <c r="I688" s="19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1"/>
      <c r="I689" s="19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1"/>
      <c r="I690" s="19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1"/>
      <c r="I691" s="19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1"/>
      <c r="I692" s="19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1"/>
      <c r="I693" s="19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1"/>
      <c r="I694" s="19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1"/>
      <c r="I695" s="19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1"/>
      <c r="I696" s="19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1"/>
      <c r="I697" s="19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1"/>
      <c r="I698" s="19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1"/>
      <c r="I699" s="19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1"/>
      <c r="I700" s="19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1"/>
      <c r="I701" s="19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1"/>
      <c r="I702" s="19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1"/>
      <c r="I703" s="19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1"/>
      <c r="I704" s="19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1"/>
      <c r="I705" s="19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1"/>
      <c r="I706" s="19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1"/>
      <c r="I707" s="19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1"/>
      <c r="I708" s="19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1"/>
      <c r="I709" s="19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1"/>
      <c r="I710" s="19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1"/>
      <c r="I711" s="19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1"/>
      <c r="I712" s="19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1"/>
      <c r="I713" s="19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1"/>
      <c r="I714" s="19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1"/>
      <c r="I715" s="19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1"/>
      <c r="I716" s="19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1"/>
      <c r="I717" s="19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1"/>
      <c r="I718" s="19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1"/>
      <c r="I719" s="19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1"/>
      <c r="I720" s="19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1"/>
      <c r="I721" s="19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1"/>
      <c r="I722" s="19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1"/>
      <c r="I723" s="19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1"/>
      <c r="I724" s="19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1"/>
      <c r="I725" s="19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1"/>
      <c r="I726" s="19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1"/>
      <c r="I727" s="19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1"/>
      <c r="I728" s="19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1"/>
      <c r="I729" s="19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1"/>
      <c r="I730" s="19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1"/>
      <c r="I731" s="19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1"/>
      <c r="I732" s="19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1"/>
      <c r="I733" s="19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1"/>
      <c r="I734" s="19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1"/>
      <c r="I735" s="19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1"/>
      <c r="I736" s="19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1"/>
      <c r="I737" s="19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1"/>
      <c r="I738" s="19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1"/>
      <c r="I739" s="19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1"/>
      <c r="I740" s="19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1"/>
      <c r="I741" s="19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1"/>
      <c r="I742" s="19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1"/>
      <c r="I743" s="19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1"/>
      <c r="I744" s="19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1"/>
      <c r="I745" s="19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1"/>
      <c r="I746" s="19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1"/>
      <c r="I747" s="19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1"/>
      <c r="I748" s="19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1"/>
      <c r="I749" s="19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1"/>
      <c r="I750" s="19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1"/>
      <c r="I751" s="19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1"/>
      <c r="I752" s="19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1"/>
      <c r="I753" s="19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1"/>
      <c r="I754" s="19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1"/>
      <c r="I755" s="19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1"/>
      <c r="I756" s="19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1"/>
      <c r="I757" s="19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1"/>
      <c r="I758" s="19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1"/>
      <c r="I759" s="19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1"/>
      <c r="I760" s="19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1"/>
      <c r="I761" s="19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1"/>
      <c r="I762" s="19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1"/>
      <c r="I763" s="19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1"/>
      <c r="I764" s="19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1"/>
      <c r="I765" s="19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1"/>
      <c r="I766" s="19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1"/>
      <c r="I767" s="19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1"/>
      <c r="I768" s="19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1"/>
      <c r="I769" s="19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1"/>
      <c r="I770" s="19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1"/>
      <c r="I771" s="19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1"/>
      <c r="I772" s="19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1"/>
      <c r="I773" s="19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1"/>
      <c r="I774" s="19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1"/>
      <c r="I775" s="19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1"/>
      <c r="I776" s="19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1"/>
      <c r="I777" s="19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1"/>
      <c r="I778" s="19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1"/>
      <c r="I779" s="19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1"/>
      <c r="I780" s="19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1"/>
      <c r="I781" s="19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1"/>
      <c r="I782" s="19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1"/>
      <c r="I783" s="19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1"/>
      <c r="I784" s="19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1"/>
      <c r="I785" s="19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1"/>
      <c r="I786" s="19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1"/>
      <c r="I787" s="19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1"/>
      <c r="I788" s="19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1"/>
      <c r="I789" s="19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1"/>
      <c r="I790" s="19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1"/>
      <c r="I791" s="19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1"/>
      <c r="I792" s="19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1"/>
      <c r="I793" s="19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1"/>
      <c r="I794" s="19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1"/>
      <c r="I795" s="19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1"/>
      <c r="I796" s="19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1"/>
      <c r="I797" s="19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1"/>
      <c r="I798" s="19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1"/>
      <c r="I799" s="19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1"/>
      <c r="I800" s="19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1"/>
      <c r="I801" s="19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1"/>
      <c r="I802" s="19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1"/>
      <c r="I803" s="19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1"/>
      <c r="I804" s="19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1"/>
      <c r="I805" s="19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1"/>
      <c r="I806" s="19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1"/>
      <c r="I807" s="19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1"/>
      <c r="I808" s="19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1"/>
      <c r="I809" s="19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1"/>
      <c r="I810" s="19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1"/>
      <c r="I811" s="19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1"/>
      <c r="I812" s="19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1"/>
      <c r="I813" s="19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1"/>
      <c r="I814" s="19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1"/>
      <c r="I815" s="19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1"/>
      <c r="I816" s="19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1"/>
      <c r="I817" s="19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1"/>
      <c r="I818" s="19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1"/>
      <c r="I819" s="19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1"/>
      <c r="I820" s="19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1"/>
      <c r="I821" s="19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1"/>
      <c r="I822" s="19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1"/>
      <c r="I823" s="19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1"/>
      <c r="I824" s="19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1"/>
      <c r="I825" s="19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1"/>
      <c r="I826" s="19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1"/>
      <c r="I827" s="19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1"/>
      <c r="I828" s="19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1"/>
      <c r="I829" s="19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1"/>
      <c r="I830" s="19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1"/>
      <c r="I831" s="19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1"/>
      <c r="I832" s="19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1"/>
      <c r="I833" s="19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1"/>
      <c r="I834" s="19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1"/>
      <c r="I835" s="19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1"/>
      <c r="I836" s="19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1"/>
      <c r="I837" s="19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1"/>
      <c r="I838" s="19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1"/>
      <c r="I839" s="19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1"/>
      <c r="I840" s="19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1"/>
      <c r="I841" s="19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1"/>
      <c r="I842" s="19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1"/>
      <c r="I843" s="19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1"/>
      <c r="I844" s="19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1"/>
      <c r="I845" s="19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1"/>
      <c r="I846" s="19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1"/>
      <c r="I847" s="19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1"/>
      <c r="I848" s="19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1"/>
      <c r="I849" s="19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1"/>
      <c r="I850" s="19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1"/>
      <c r="I851" s="19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1"/>
      <c r="I852" s="19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1"/>
      <c r="I853" s="19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1"/>
      <c r="I854" s="19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1"/>
      <c r="I855" s="19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1"/>
      <c r="I856" s="19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1"/>
      <c r="I857" s="19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1"/>
      <c r="I858" s="19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1"/>
      <c r="I859" s="19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1"/>
      <c r="I860" s="19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1"/>
      <c r="I861" s="19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1"/>
      <c r="I862" s="19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1"/>
      <c r="I863" s="19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1"/>
      <c r="I864" s="19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1"/>
      <c r="I865" s="19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1"/>
      <c r="I866" s="19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1"/>
      <c r="I867" s="19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1"/>
      <c r="I868" s="19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1"/>
      <c r="I869" s="19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1"/>
      <c r="I870" s="19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1"/>
      <c r="I871" s="19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1"/>
      <c r="I872" s="19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1"/>
      <c r="I873" s="19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1"/>
      <c r="I874" s="19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1"/>
      <c r="I875" s="19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1"/>
      <c r="I876" s="19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1"/>
      <c r="I877" s="19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1"/>
      <c r="I878" s="19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1"/>
      <c r="I879" s="19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1"/>
      <c r="I880" s="19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1"/>
      <c r="I881" s="19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1"/>
      <c r="I882" s="19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1"/>
      <c r="I883" s="19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1"/>
      <c r="I884" s="19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1"/>
      <c r="I885" s="19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1"/>
      <c r="I886" s="19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1"/>
      <c r="I887" s="19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1"/>
      <c r="I888" s="19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1"/>
      <c r="I889" s="19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1"/>
      <c r="I890" s="19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1"/>
      <c r="I891" s="19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1"/>
      <c r="I892" s="19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1"/>
      <c r="I893" s="19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1"/>
      <c r="I894" s="19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1"/>
      <c r="I895" s="19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1"/>
      <c r="I896" s="19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1"/>
      <c r="I897" s="19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1"/>
      <c r="I898" s="19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1"/>
      <c r="I899" s="19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1"/>
      <c r="I900" s="19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1"/>
      <c r="I901" s="19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1"/>
      <c r="I902" s="19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1"/>
      <c r="I903" s="19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1"/>
      <c r="I904" s="19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1"/>
      <c r="I905" s="19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1"/>
      <c r="I906" s="19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1"/>
      <c r="I907" s="19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1"/>
      <c r="I908" s="19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1"/>
      <c r="I909" s="19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1"/>
      <c r="I910" s="19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1"/>
      <c r="I911" s="19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1"/>
      <c r="I912" s="19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1"/>
      <c r="I913" s="19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1"/>
      <c r="I914" s="19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1"/>
      <c r="I915" s="19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1"/>
      <c r="I916" s="19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1"/>
      <c r="I917" s="19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1"/>
      <c r="I918" s="19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1"/>
      <c r="I919" s="19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1"/>
      <c r="I920" s="19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1"/>
      <c r="I921" s="19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1"/>
      <c r="I922" s="19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1"/>
      <c r="I923" s="19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1"/>
      <c r="I924" s="19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1"/>
      <c r="I925" s="19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1"/>
      <c r="I926" s="19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1"/>
      <c r="I927" s="19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1"/>
      <c r="I928" s="19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1"/>
      <c r="I929" s="19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1"/>
      <c r="I930" s="19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1"/>
      <c r="I931" s="19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1"/>
      <c r="I932" s="19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1"/>
      <c r="I933" s="19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1"/>
      <c r="I934" s="19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1"/>
      <c r="I935" s="19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1"/>
      <c r="I936" s="19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1"/>
      <c r="I937" s="19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1"/>
      <c r="I938" s="19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1"/>
      <c r="I939" s="19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1"/>
      <c r="I940" s="19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1"/>
      <c r="I941" s="19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1"/>
      <c r="I942" s="19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1"/>
      <c r="I943" s="19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1"/>
      <c r="I944" s="19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1"/>
      <c r="I945" s="19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1"/>
      <c r="I946" s="19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1"/>
      <c r="I947" s="19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1"/>
      <c r="I948" s="19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1"/>
      <c r="I949" s="19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1"/>
      <c r="I950" s="19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1"/>
      <c r="I951" s="19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1"/>
      <c r="I952" s="19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1"/>
      <c r="I953" s="19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1"/>
      <c r="I954" s="19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1"/>
      <c r="I955" s="19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1"/>
      <c r="I956" s="19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1"/>
      <c r="I957" s="19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1"/>
      <c r="I958" s="19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1"/>
      <c r="I959" s="19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1"/>
      <c r="I960" s="19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1"/>
      <c r="I961" s="19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1"/>
      <c r="I962" s="19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1"/>
      <c r="I963" s="19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1"/>
      <c r="I964" s="19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1"/>
      <c r="I965" s="19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1"/>
      <c r="I966" s="19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1"/>
      <c r="I967" s="19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1"/>
      <c r="I968" s="19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1"/>
      <c r="I969" s="19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1"/>
      <c r="I970" s="19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1"/>
      <c r="I971" s="19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1"/>
      <c r="I972" s="19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1"/>
      <c r="I973" s="19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1"/>
      <c r="I974" s="19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1"/>
      <c r="I975" s="19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1"/>
      <c r="I976" s="19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1"/>
      <c r="I977" s="19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1"/>
      <c r="I978" s="19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1"/>
      <c r="I979" s="19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1"/>
      <c r="I980" s="19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1"/>
      <c r="I981" s="19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1"/>
      <c r="I982" s="19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1"/>
      <c r="I983" s="19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1"/>
      <c r="I984" s="19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1"/>
      <c r="I985" s="19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1"/>
      <c r="I986" s="19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1"/>
      <c r="I987" s="19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1"/>
      <c r="I988" s="19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1"/>
      <c r="I989" s="19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1"/>
      <c r="I990" s="19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1"/>
      <c r="I991" s="19"/>
    </row>
    <row r="992" spans="1:9" ht="20.25" customHeight="1" x14ac:dyDescent="0.2"/>
  </sheetData>
  <sheetProtection password="CBB2" sheet="1" formatColumns="0" insertHyperlinks="0" autoFilter="0"/>
  <conditionalFormatting sqref="F2">
    <cfRule type="containsText" dxfId="767" priority="753" operator="containsText" text="VENCEU">
      <formula>NOT(ISERROR(SEARCH("VENCEU",F2)))</formula>
    </cfRule>
    <cfRule type="containsText" dxfId="766" priority="754" operator="containsText" text="PRAZO - MENOS DE 7 DIAS">
      <formula>NOT(ISERROR(SEARCH("PRAZO - MENOS DE 7 DIAS",F2)))</formula>
    </cfRule>
    <cfRule type="containsText" dxfId="765" priority="755" operator="containsText" text="PRAZO - MENOS DE 3 DIAS">
      <formula>NOT(ISERROR(SEARCH("PRAZO - MENOS DE 3 DIAS",F2)))</formula>
    </cfRule>
    <cfRule type="containsText" dxfId="764" priority="756" operator="containsText" text="PRAZO - MAIS DE 30 DIAS">
      <formula>NOT(ISERROR(SEARCH("PRAZO - MAIS DE 30 DIAS",F2)))</formula>
    </cfRule>
    <cfRule type="containsText" dxfId="763" priority="762" operator="containsText" text="PRAZO - MENOS DE 3 DIAS">
      <formula>NOT(ISERROR(SEARCH("PRAZO - MENOS DE 3 DIAS",F2)))</formula>
    </cfRule>
    <cfRule type="containsText" dxfId="762" priority="763" operator="containsText" text="PRAZO - MENOS DE 30 DIAS">
      <formula>NOT(ISERROR(SEARCH("PRAZO - MENOS DE 30 DIAS",F2)))</formula>
    </cfRule>
    <cfRule type="containsText" dxfId="761" priority="764" operator="containsText" text="PRAZO - MENOS DE 7 DIAS">
      <formula>NOT(ISERROR(SEARCH("PRAZO - MENOS DE 7 DIAS",F2)))</formula>
    </cfRule>
    <cfRule type="containsText" dxfId="760" priority="765" operator="containsText" text="PRAZO - MAIS DE 30 DIAS">
      <formula>NOT(ISERROR(SEARCH("PRAZO - MAIS DE 30 DIAS",F2)))</formula>
    </cfRule>
    <cfRule type="containsText" dxfId="759" priority="766" operator="containsText" text="VENCEU">
      <formula>NOT(ISERROR(SEARCH("VENCEU",F2)))</formula>
    </cfRule>
    <cfRule type="containsText" dxfId="758" priority="767" operator="containsText" text="Prazo Mais de 30 dias">
      <formula>NOT(ISERROR(SEARCH("Prazo Mais de 30 dias",F2)))</formula>
    </cfRule>
    <cfRule type="containsText" dxfId="757" priority="768" operator="containsText" text="VENCEU">
      <formula>NOT(ISERROR(SEARCH("VENCEU",F2)))</formula>
    </cfRule>
  </conditionalFormatting>
  <conditionalFormatting sqref="F2">
    <cfRule type="containsText" dxfId="756" priority="757" operator="containsText" text="PRAZO - MENOS DE 3 DIAS">
      <formula>NOT(ISERROR(SEARCH("PRAZO - MENOS DE 3 DIAS",F2)))</formula>
    </cfRule>
    <cfRule type="containsText" dxfId="755" priority="758" operator="containsText" text="PRAZO - MENOS DE 3 DIAS">
      <formula>NOT(ISERROR(SEARCH("PRAZO - MENOS DE 3 DIAS",F2)))</formula>
    </cfRule>
    <cfRule type="containsText" dxfId="754" priority="759" operator="containsText" text="PRAZO - MENOS DE 7 DIAS">
      <formula>NOT(ISERROR(SEARCH("PRAZO - MENOS DE 7 DIAS",F2)))</formula>
    </cfRule>
    <cfRule type="containsText" dxfId="753" priority="760" operator="containsText" text="PRAZO - MENOS DE 7 DIAS">
      <formula>NOT(ISERROR(SEARCH("PRAZO - MENOS DE 7 DIAS",F2)))</formula>
    </cfRule>
    <cfRule type="containsText" dxfId="752" priority="761" operator="containsText" text="PRAZO - MENOS DE 7 DIAS">
      <formula>NOT(ISERROR(SEARCH("PRAZO - MENOS DE 7 DIAS",F2)))</formula>
    </cfRule>
  </conditionalFormatting>
  <conditionalFormatting sqref="F3">
    <cfRule type="containsText" dxfId="751" priority="737" operator="containsText" text="VENCEU">
      <formula>NOT(ISERROR(SEARCH("VENCEU",F3)))</formula>
    </cfRule>
    <cfRule type="containsText" dxfId="750" priority="738" operator="containsText" text="PRAZO - MENOS DE 7 DIAS">
      <formula>NOT(ISERROR(SEARCH("PRAZO - MENOS DE 7 DIAS",F3)))</formula>
    </cfRule>
    <cfRule type="containsText" dxfId="749" priority="739" operator="containsText" text="PRAZO - MENOS DE 3 DIAS">
      <formula>NOT(ISERROR(SEARCH("PRAZO - MENOS DE 3 DIAS",F3)))</formula>
    </cfRule>
    <cfRule type="containsText" dxfId="748" priority="740" operator="containsText" text="PRAZO - MAIS DE 30 DIAS">
      <formula>NOT(ISERROR(SEARCH("PRAZO - MAIS DE 30 DIAS",F3)))</formula>
    </cfRule>
    <cfRule type="containsText" dxfId="747" priority="746" operator="containsText" text="PRAZO - MENOS DE 3 DIAS">
      <formula>NOT(ISERROR(SEARCH("PRAZO - MENOS DE 3 DIAS",F3)))</formula>
    </cfRule>
    <cfRule type="containsText" dxfId="746" priority="747" operator="containsText" text="PRAZO - MENOS DE 30 DIAS">
      <formula>NOT(ISERROR(SEARCH("PRAZO - MENOS DE 30 DIAS",F3)))</formula>
    </cfRule>
    <cfRule type="containsText" dxfId="745" priority="748" operator="containsText" text="PRAZO - MENOS DE 7 DIAS">
      <formula>NOT(ISERROR(SEARCH("PRAZO - MENOS DE 7 DIAS",F3)))</formula>
    </cfRule>
    <cfRule type="containsText" dxfId="744" priority="749" operator="containsText" text="PRAZO - MAIS DE 30 DIAS">
      <formula>NOT(ISERROR(SEARCH("PRAZO - MAIS DE 30 DIAS",F3)))</formula>
    </cfRule>
    <cfRule type="containsText" dxfId="743" priority="750" operator="containsText" text="VENCEU">
      <formula>NOT(ISERROR(SEARCH("VENCEU",F3)))</formula>
    </cfRule>
    <cfRule type="containsText" dxfId="742" priority="751" operator="containsText" text="Prazo Mais de 30 dias">
      <formula>NOT(ISERROR(SEARCH("Prazo Mais de 30 dias",F3)))</formula>
    </cfRule>
    <cfRule type="containsText" dxfId="741" priority="752" operator="containsText" text="VENCEU">
      <formula>NOT(ISERROR(SEARCH("VENCEU",F3)))</formula>
    </cfRule>
  </conditionalFormatting>
  <conditionalFormatting sqref="F3">
    <cfRule type="containsText" dxfId="740" priority="741" operator="containsText" text="PRAZO - MENOS DE 3 DIAS">
      <formula>NOT(ISERROR(SEARCH("PRAZO - MENOS DE 3 DIAS",F3)))</formula>
    </cfRule>
    <cfRule type="containsText" dxfId="739" priority="742" operator="containsText" text="PRAZO - MENOS DE 3 DIAS">
      <formula>NOT(ISERROR(SEARCH("PRAZO - MENOS DE 3 DIAS",F3)))</formula>
    </cfRule>
    <cfRule type="containsText" dxfId="738" priority="743" operator="containsText" text="PRAZO - MENOS DE 7 DIAS">
      <formula>NOT(ISERROR(SEARCH("PRAZO - MENOS DE 7 DIAS",F3)))</formula>
    </cfRule>
    <cfRule type="containsText" dxfId="737" priority="744" operator="containsText" text="PRAZO - MENOS DE 7 DIAS">
      <formula>NOT(ISERROR(SEARCH("PRAZO - MENOS DE 7 DIAS",F3)))</formula>
    </cfRule>
    <cfRule type="containsText" dxfId="736" priority="745" operator="containsText" text="PRAZO - MENOS DE 7 DIAS">
      <formula>NOT(ISERROR(SEARCH("PRAZO - MENOS DE 7 DIAS",F3)))</formula>
    </cfRule>
  </conditionalFormatting>
  <conditionalFormatting sqref="F4">
    <cfRule type="containsText" dxfId="735" priority="721" operator="containsText" text="VENCEU">
      <formula>NOT(ISERROR(SEARCH("VENCEU",F4)))</formula>
    </cfRule>
    <cfRule type="containsText" dxfId="734" priority="722" operator="containsText" text="PRAZO - MENOS DE 7 DIAS">
      <formula>NOT(ISERROR(SEARCH("PRAZO - MENOS DE 7 DIAS",F4)))</formula>
    </cfRule>
    <cfRule type="containsText" dxfId="733" priority="723" operator="containsText" text="PRAZO - MENOS DE 3 DIAS">
      <formula>NOT(ISERROR(SEARCH("PRAZO - MENOS DE 3 DIAS",F4)))</formula>
    </cfRule>
    <cfRule type="containsText" dxfId="732" priority="724" operator="containsText" text="PRAZO - MAIS DE 30 DIAS">
      <formula>NOT(ISERROR(SEARCH("PRAZO - MAIS DE 30 DIAS",F4)))</formula>
    </cfRule>
    <cfRule type="containsText" dxfId="731" priority="730" operator="containsText" text="PRAZO - MENOS DE 3 DIAS">
      <formula>NOT(ISERROR(SEARCH("PRAZO - MENOS DE 3 DIAS",F4)))</formula>
    </cfRule>
    <cfRule type="containsText" dxfId="730" priority="731" operator="containsText" text="PRAZO - MENOS DE 30 DIAS">
      <formula>NOT(ISERROR(SEARCH("PRAZO - MENOS DE 30 DIAS",F4)))</formula>
    </cfRule>
    <cfRule type="containsText" dxfId="729" priority="732" operator="containsText" text="PRAZO - MENOS DE 7 DIAS">
      <formula>NOT(ISERROR(SEARCH("PRAZO - MENOS DE 7 DIAS",F4)))</formula>
    </cfRule>
    <cfRule type="containsText" dxfId="728" priority="733" operator="containsText" text="PRAZO - MAIS DE 30 DIAS">
      <formula>NOT(ISERROR(SEARCH("PRAZO - MAIS DE 30 DIAS",F4)))</formula>
    </cfRule>
    <cfRule type="containsText" dxfId="727" priority="734" operator="containsText" text="VENCEU">
      <formula>NOT(ISERROR(SEARCH("VENCEU",F4)))</formula>
    </cfRule>
    <cfRule type="containsText" dxfId="726" priority="735" operator="containsText" text="Prazo Mais de 30 dias">
      <formula>NOT(ISERROR(SEARCH("Prazo Mais de 30 dias",F4)))</formula>
    </cfRule>
    <cfRule type="containsText" dxfId="725" priority="736" operator="containsText" text="VENCEU">
      <formula>NOT(ISERROR(SEARCH("VENCEU",F4)))</formula>
    </cfRule>
  </conditionalFormatting>
  <conditionalFormatting sqref="F4">
    <cfRule type="containsText" dxfId="724" priority="725" operator="containsText" text="PRAZO - MENOS DE 3 DIAS">
      <formula>NOT(ISERROR(SEARCH("PRAZO - MENOS DE 3 DIAS",F4)))</formula>
    </cfRule>
    <cfRule type="containsText" dxfId="723" priority="726" operator="containsText" text="PRAZO - MENOS DE 3 DIAS">
      <formula>NOT(ISERROR(SEARCH("PRAZO - MENOS DE 3 DIAS",F4)))</formula>
    </cfRule>
    <cfRule type="containsText" dxfId="722" priority="727" operator="containsText" text="PRAZO - MENOS DE 7 DIAS">
      <formula>NOT(ISERROR(SEARCH("PRAZO - MENOS DE 7 DIAS",F4)))</formula>
    </cfRule>
    <cfRule type="containsText" dxfId="721" priority="728" operator="containsText" text="PRAZO - MENOS DE 7 DIAS">
      <formula>NOT(ISERROR(SEARCH("PRAZO - MENOS DE 7 DIAS",F4)))</formula>
    </cfRule>
    <cfRule type="containsText" dxfId="720" priority="729" operator="containsText" text="PRAZO - MENOS DE 7 DIAS">
      <formula>NOT(ISERROR(SEARCH("PRAZO - MENOS DE 7 DIAS",F4)))</formula>
    </cfRule>
  </conditionalFormatting>
  <conditionalFormatting sqref="F5">
    <cfRule type="containsText" dxfId="719" priority="705" operator="containsText" text="VENCEU">
      <formula>NOT(ISERROR(SEARCH("VENCEU",F5)))</formula>
    </cfRule>
    <cfRule type="containsText" dxfId="718" priority="706" operator="containsText" text="PRAZO - MENOS DE 7 DIAS">
      <formula>NOT(ISERROR(SEARCH("PRAZO - MENOS DE 7 DIAS",F5)))</formula>
    </cfRule>
    <cfRule type="containsText" dxfId="717" priority="707" operator="containsText" text="PRAZO - MENOS DE 3 DIAS">
      <formula>NOT(ISERROR(SEARCH("PRAZO - MENOS DE 3 DIAS",F5)))</formula>
    </cfRule>
    <cfRule type="containsText" dxfId="716" priority="708" operator="containsText" text="PRAZO - MAIS DE 30 DIAS">
      <formula>NOT(ISERROR(SEARCH("PRAZO - MAIS DE 30 DIAS",F5)))</formula>
    </cfRule>
    <cfRule type="containsText" dxfId="715" priority="714" operator="containsText" text="PRAZO - MENOS DE 3 DIAS">
      <formula>NOT(ISERROR(SEARCH("PRAZO - MENOS DE 3 DIAS",F5)))</formula>
    </cfRule>
    <cfRule type="containsText" dxfId="714" priority="715" operator="containsText" text="PRAZO - MENOS DE 30 DIAS">
      <formula>NOT(ISERROR(SEARCH("PRAZO - MENOS DE 30 DIAS",F5)))</formula>
    </cfRule>
    <cfRule type="containsText" dxfId="713" priority="716" operator="containsText" text="PRAZO - MENOS DE 7 DIAS">
      <formula>NOT(ISERROR(SEARCH("PRAZO - MENOS DE 7 DIAS",F5)))</formula>
    </cfRule>
    <cfRule type="containsText" dxfId="712" priority="717" operator="containsText" text="PRAZO - MAIS DE 30 DIAS">
      <formula>NOT(ISERROR(SEARCH("PRAZO - MAIS DE 30 DIAS",F5)))</formula>
    </cfRule>
    <cfRule type="containsText" dxfId="711" priority="718" operator="containsText" text="VENCEU">
      <formula>NOT(ISERROR(SEARCH("VENCEU",F5)))</formula>
    </cfRule>
    <cfRule type="containsText" dxfId="710" priority="719" operator="containsText" text="Prazo Mais de 30 dias">
      <formula>NOT(ISERROR(SEARCH("Prazo Mais de 30 dias",F5)))</formula>
    </cfRule>
    <cfRule type="containsText" dxfId="709" priority="720" operator="containsText" text="VENCEU">
      <formula>NOT(ISERROR(SEARCH("VENCEU",F5)))</formula>
    </cfRule>
  </conditionalFormatting>
  <conditionalFormatting sqref="F5">
    <cfRule type="containsText" dxfId="708" priority="709" operator="containsText" text="PRAZO - MENOS DE 3 DIAS">
      <formula>NOT(ISERROR(SEARCH("PRAZO - MENOS DE 3 DIAS",F5)))</formula>
    </cfRule>
    <cfRule type="containsText" dxfId="707" priority="710" operator="containsText" text="PRAZO - MENOS DE 3 DIAS">
      <formula>NOT(ISERROR(SEARCH("PRAZO - MENOS DE 3 DIAS",F5)))</formula>
    </cfRule>
    <cfRule type="containsText" dxfId="706" priority="711" operator="containsText" text="PRAZO - MENOS DE 7 DIAS">
      <formula>NOT(ISERROR(SEARCH("PRAZO - MENOS DE 7 DIAS",F5)))</formula>
    </cfRule>
    <cfRule type="containsText" dxfId="705" priority="712" operator="containsText" text="PRAZO - MENOS DE 7 DIAS">
      <formula>NOT(ISERROR(SEARCH("PRAZO - MENOS DE 7 DIAS",F5)))</formula>
    </cfRule>
    <cfRule type="containsText" dxfId="704" priority="713" operator="containsText" text="PRAZO - MENOS DE 7 DIAS">
      <formula>NOT(ISERROR(SEARCH("PRAZO - MENOS DE 7 DIAS",F5)))</formula>
    </cfRule>
  </conditionalFormatting>
  <conditionalFormatting sqref="F6">
    <cfRule type="containsText" dxfId="703" priority="689" operator="containsText" text="VENCEU">
      <formula>NOT(ISERROR(SEARCH("VENCEU",F6)))</formula>
    </cfRule>
    <cfRule type="containsText" dxfId="702" priority="690" operator="containsText" text="PRAZO - MENOS DE 7 DIAS">
      <formula>NOT(ISERROR(SEARCH("PRAZO - MENOS DE 7 DIAS",F6)))</formula>
    </cfRule>
    <cfRule type="containsText" dxfId="701" priority="691" operator="containsText" text="PRAZO - MENOS DE 3 DIAS">
      <formula>NOT(ISERROR(SEARCH("PRAZO - MENOS DE 3 DIAS",F6)))</formula>
    </cfRule>
    <cfRule type="containsText" dxfId="700" priority="692" operator="containsText" text="PRAZO - MAIS DE 30 DIAS">
      <formula>NOT(ISERROR(SEARCH("PRAZO - MAIS DE 30 DIAS",F6)))</formula>
    </cfRule>
    <cfRule type="containsText" dxfId="699" priority="698" operator="containsText" text="PRAZO - MENOS DE 3 DIAS">
      <formula>NOT(ISERROR(SEARCH("PRAZO - MENOS DE 3 DIAS",F6)))</formula>
    </cfRule>
    <cfRule type="containsText" dxfId="698" priority="699" operator="containsText" text="PRAZO - MENOS DE 30 DIAS">
      <formula>NOT(ISERROR(SEARCH("PRAZO - MENOS DE 30 DIAS",F6)))</formula>
    </cfRule>
    <cfRule type="containsText" dxfId="697" priority="700" operator="containsText" text="PRAZO - MENOS DE 7 DIAS">
      <formula>NOT(ISERROR(SEARCH("PRAZO - MENOS DE 7 DIAS",F6)))</formula>
    </cfRule>
    <cfRule type="containsText" dxfId="696" priority="701" operator="containsText" text="PRAZO - MAIS DE 30 DIAS">
      <formula>NOT(ISERROR(SEARCH("PRAZO - MAIS DE 30 DIAS",F6)))</formula>
    </cfRule>
    <cfRule type="containsText" dxfId="695" priority="702" operator="containsText" text="VENCEU">
      <formula>NOT(ISERROR(SEARCH("VENCEU",F6)))</formula>
    </cfRule>
    <cfRule type="containsText" dxfId="694" priority="703" operator="containsText" text="Prazo Mais de 30 dias">
      <formula>NOT(ISERROR(SEARCH("Prazo Mais de 30 dias",F6)))</formula>
    </cfRule>
    <cfRule type="containsText" dxfId="693" priority="704" operator="containsText" text="VENCEU">
      <formula>NOT(ISERROR(SEARCH("VENCEU",F6)))</formula>
    </cfRule>
  </conditionalFormatting>
  <conditionalFormatting sqref="F6">
    <cfRule type="containsText" dxfId="692" priority="693" operator="containsText" text="PRAZO - MENOS DE 3 DIAS">
      <formula>NOT(ISERROR(SEARCH("PRAZO - MENOS DE 3 DIAS",F6)))</formula>
    </cfRule>
    <cfRule type="containsText" dxfId="691" priority="694" operator="containsText" text="PRAZO - MENOS DE 3 DIAS">
      <formula>NOT(ISERROR(SEARCH("PRAZO - MENOS DE 3 DIAS",F6)))</formula>
    </cfRule>
    <cfRule type="containsText" dxfId="690" priority="695" operator="containsText" text="PRAZO - MENOS DE 7 DIAS">
      <formula>NOT(ISERROR(SEARCH("PRAZO - MENOS DE 7 DIAS",F6)))</formula>
    </cfRule>
    <cfRule type="containsText" dxfId="689" priority="696" operator="containsText" text="PRAZO - MENOS DE 7 DIAS">
      <formula>NOT(ISERROR(SEARCH("PRAZO - MENOS DE 7 DIAS",F6)))</formula>
    </cfRule>
    <cfRule type="containsText" dxfId="688" priority="697" operator="containsText" text="PRAZO - MENOS DE 7 DIAS">
      <formula>NOT(ISERROR(SEARCH("PRAZO - MENOS DE 7 DIAS",F6)))</formula>
    </cfRule>
  </conditionalFormatting>
  <conditionalFormatting sqref="F7">
    <cfRule type="containsText" dxfId="687" priority="673" operator="containsText" text="VENCEU">
      <formula>NOT(ISERROR(SEARCH("VENCEU",F7)))</formula>
    </cfRule>
    <cfRule type="containsText" dxfId="686" priority="674" operator="containsText" text="PRAZO - MENOS DE 7 DIAS">
      <formula>NOT(ISERROR(SEARCH("PRAZO - MENOS DE 7 DIAS",F7)))</formula>
    </cfRule>
    <cfRule type="containsText" dxfId="685" priority="675" operator="containsText" text="PRAZO - MENOS DE 3 DIAS">
      <formula>NOT(ISERROR(SEARCH("PRAZO - MENOS DE 3 DIAS",F7)))</formula>
    </cfRule>
    <cfRule type="containsText" dxfId="684" priority="676" operator="containsText" text="PRAZO - MAIS DE 30 DIAS">
      <formula>NOT(ISERROR(SEARCH("PRAZO - MAIS DE 30 DIAS",F7)))</formula>
    </cfRule>
    <cfRule type="containsText" dxfId="683" priority="682" operator="containsText" text="PRAZO - MENOS DE 3 DIAS">
      <formula>NOT(ISERROR(SEARCH("PRAZO - MENOS DE 3 DIAS",F7)))</formula>
    </cfRule>
    <cfRule type="containsText" dxfId="682" priority="683" operator="containsText" text="PRAZO - MENOS DE 30 DIAS">
      <formula>NOT(ISERROR(SEARCH("PRAZO - MENOS DE 30 DIAS",F7)))</formula>
    </cfRule>
    <cfRule type="containsText" dxfId="681" priority="684" operator="containsText" text="PRAZO - MENOS DE 7 DIAS">
      <formula>NOT(ISERROR(SEARCH("PRAZO - MENOS DE 7 DIAS",F7)))</formula>
    </cfRule>
    <cfRule type="containsText" dxfId="680" priority="685" operator="containsText" text="PRAZO - MAIS DE 30 DIAS">
      <formula>NOT(ISERROR(SEARCH("PRAZO - MAIS DE 30 DIAS",F7)))</formula>
    </cfRule>
    <cfRule type="containsText" dxfId="679" priority="686" operator="containsText" text="VENCEU">
      <formula>NOT(ISERROR(SEARCH("VENCEU",F7)))</formula>
    </cfRule>
    <cfRule type="containsText" dxfId="678" priority="687" operator="containsText" text="Prazo Mais de 30 dias">
      <formula>NOT(ISERROR(SEARCH("Prazo Mais de 30 dias",F7)))</formula>
    </cfRule>
    <cfRule type="containsText" dxfId="677" priority="688" operator="containsText" text="VENCEU">
      <formula>NOT(ISERROR(SEARCH("VENCEU",F7)))</formula>
    </cfRule>
  </conditionalFormatting>
  <conditionalFormatting sqref="F7">
    <cfRule type="containsText" dxfId="676" priority="677" operator="containsText" text="PRAZO - MENOS DE 3 DIAS">
      <formula>NOT(ISERROR(SEARCH("PRAZO - MENOS DE 3 DIAS",F7)))</formula>
    </cfRule>
    <cfRule type="containsText" dxfId="675" priority="678" operator="containsText" text="PRAZO - MENOS DE 3 DIAS">
      <formula>NOT(ISERROR(SEARCH("PRAZO - MENOS DE 3 DIAS",F7)))</formula>
    </cfRule>
    <cfRule type="containsText" dxfId="674" priority="679" operator="containsText" text="PRAZO - MENOS DE 7 DIAS">
      <formula>NOT(ISERROR(SEARCH("PRAZO - MENOS DE 7 DIAS",F7)))</formula>
    </cfRule>
    <cfRule type="containsText" dxfId="673" priority="680" operator="containsText" text="PRAZO - MENOS DE 7 DIAS">
      <formula>NOT(ISERROR(SEARCH("PRAZO - MENOS DE 7 DIAS",F7)))</formula>
    </cfRule>
    <cfRule type="containsText" dxfId="672" priority="681" operator="containsText" text="PRAZO - MENOS DE 7 DIAS">
      <formula>NOT(ISERROR(SEARCH("PRAZO - MENOS DE 7 DIAS",F7)))</formula>
    </cfRule>
  </conditionalFormatting>
  <conditionalFormatting sqref="F8">
    <cfRule type="containsText" dxfId="671" priority="657" operator="containsText" text="VENCEU">
      <formula>NOT(ISERROR(SEARCH("VENCEU",F8)))</formula>
    </cfRule>
    <cfRule type="containsText" dxfId="670" priority="658" operator="containsText" text="PRAZO - MENOS DE 7 DIAS">
      <formula>NOT(ISERROR(SEARCH("PRAZO - MENOS DE 7 DIAS",F8)))</formula>
    </cfRule>
    <cfRule type="containsText" dxfId="669" priority="659" operator="containsText" text="PRAZO - MENOS DE 3 DIAS">
      <formula>NOT(ISERROR(SEARCH("PRAZO - MENOS DE 3 DIAS",F8)))</formula>
    </cfRule>
    <cfRule type="containsText" dxfId="668" priority="660" operator="containsText" text="PRAZO - MAIS DE 30 DIAS">
      <formula>NOT(ISERROR(SEARCH("PRAZO - MAIS DE 30 DIAS",F8)))</formula>
    </cfRule>
    <cfRule type="containsText" dxfId="667" priority="666" operator="containsText" text="PRAZO - MENOS DE 3 DIAS">
      <formula>NOT(ISERROR(SEARCH("PRAZO - MENOS DE 3 DIAS",F8)))</formula>
    </cfRule>
    <cfRule type="containsText" dxfId="666" priority="667" operator="containsText" text="PRAZO - MENOS DE 30 DIAS">
      <formula>NOT(ISERROR(SEARCH("PRAZO - MENOS DE 30 DIAS",F8)))</formula>
    </cfRule>
    <cfRule type="containsText" dxfId="665" priority="668" operator="containsText" text="PRAZO - MENOS DE 7 DIAS">
      <formula>NOT(ISERROR(SEARCH("PRAZO - MENOS DE 7 DIAS",F8)))</formula>
    </cfRule>
    <cfRule type="containsText" dxfId="664" priority="669" operator="containsText" text="PRAZO - MAIS DE 30 DIAS">
      <formula>NOT(ISERROR(SEARCH("PRAZO - MAIS DE 30 DIAS",F8)))</formula>
    </cfRule>
    <cfRule type="containsText" dxfId="663" priority="670" operator="containsText" text="VENCEU">
      <formula>NOT(ISERROR(SEARCH("VENCEU",F8)))</formula>
    </cfRule>
    <cfRule type="containsText" dxfId="662" priority="671" operator="containsText" text="Prazo Mais de 30 dias">
      <formula>NOT(ISERROR(SEARCH("Prazo Mais de 30 dias",F8)))</formula>
    </cfRule>
    <cfRule type="containsText" dxfId="661" priority="672" operator="containsText" text="VENCEU">
      <formula>NOT(ISERROR(SEARCH("VENCEU",F8)))</formula>
    </cfRule>
  </conditionalFormatting>
  <conditionalFormatting sqref="F8">
    <cfRule type="containsText" dxfId="660" priority="661" operator="containsText" text="PRAZO - MENOS DE 3 DIAS">
      <formula>NOT(ISERROR(SEARCH("PRAZO - MENOS DE 3 DIAS",F8)))</formula>
    </cfRule>
    <cfRule type="containsText" dxfId="659" priority="662" operator="containsText" text="PRAZO - MENOS DE 3 DIAS">
      <formula>NOT(ISERROR(SEARCH("PRAZO - MENOS DE 3 DIAS",F8)))</formula>
    </cfRule>
    <cfRule type="containsText" dxfId="658" priority="663" operator="containsText" text="PRAZO - MENOS DE 7 DIAS">
      <formula>NOT(ISERROR(SEARCH("PRAZO - MENOS DE 7 DIAS",F8)))</formula>
    </cfRule>
    <cfRule type="containsText" dxfId="657" priority="664" operator="containsText" text="PRAZO - MENOS DE 7 DIAS">
      <formula>NOT(ISERROR(SEARCH("PRAZO - MENOS DE 7 DIAS",F8)))</formula>
    </cfRule>
    <cfRule type="containsText" dxfId="656" priority="665" operator="containsText" text="PRAZO - MENOS DE 7 DIAS">
      <formula>NOT(ISERROR(SEARCH("PRAZO - MENOS DE 7 DIAS",F8)))</formula>
    </cfRule>
  </conditionalFormatting>
  <conditionalFormatting sqref="F9">
    <cfRule type="containsText" dxfId="655" priority="641" operator="containsText" text="VENCEU">
      <formula>NOT(ISERROR(SEARCH("VENCEU",F9)))</formula>
    </cfRule>
    <cfRule type="containsText" dxfId="654" priority="642" operator="containsText" text="PRAZO - MENOS DE 7 DIAS">
      <formula>NOT(ISERROR(SEARCH("PRAZO - MENOS DE 7 DIAS",F9)))</formula>
    </cfRule>
    <cfRule type="containsText" dxfId="653" priority="643" operator="containsText" text="PRAZO - MENOS DE 3 DIAS">
      <formula>NOT(ISERROR(SEARCH("PRAZO - MENOS DE 3 DIAS",F9)))</formula>
    </cfRule>
    <cfRule type="containsText" dxfId="652" priority="644" operator="containsText" text="PRAZO - MAIS DE 30 DIAS">
      <formula>NOT(ISERROR(SEARCH("PRAZO - MAIS DE 30 DIAS",F9)))</formula>
    </cfRule>
    <cfRule type="containsText" dxfId="651" priority="650" operator="containsText" text="PRAZO - MENOS DE 3 DIAS">
      <formula>NOT(ISERROR(SEARCH("PRAZO - MENOS DE 3 DIAS",F9)))</formula>
    </cfRule>
    <cfRule type="containsText" dxfId="650" priority="651" operator="containsText" text="PRAZO - MENOS DE 30 DIAS">
      <formula>NOT(ISERROR(SEARCH("PRAZO - MENOS DE 30 DIAS",F9)))</formula>
    </cfRule>
    <cfRule type="containsText" dxfId="649" priority="652" operator="containsText" text="PRAZO - MENOS DE 7 DIAS">
      <formula>NOT(ISERROR(SEARCH("PRAZO - MENOS DE 7 DIAS",F9)))</formula>
    </cfRule>
    <cfRule type="containsText" dxfId="648" priority="653" operator="containsText" text="PRAZO - MAIS DE 30 DIAS">
      <formula>NOT(ISERROR(SEARCH("PRAZO - MAIS DE 30 DIAS",F9)))</formula>
    </cfRule>
    <cfRule type="containsText" dxfId="647" priority="654" operator="containsText" text="VENCEU">
      <formula>NOT(ISERROR(SEARCH("VENCEU",F9)))</formula>
    </cfRule>
    <cfRule type="containsText" dxfId="646" priority="655" operator="containsText" text="Prazo Mais de 30 dias">
      <formula>NOT(ISERROR(SEARCH("Prazo Mais de 30 dias",F9)))</formula>
    </cfRule>
    <cfRule type="containsText" dxfId="645" priority="656" operator="containsText" text="VENCEU">
      <formula>NOT(ISERROR(SEARCH("VENCEU",F9)))</formula>
    </cfRule>
  </conditionalFormatting>
  <conditionalFormatting sqref="F9">
    <cfRule type="containsText" dxfId="644" priority="645" operator="containsText" text="PRAZO - MENOS DE 3 DIAS">
      <formula>NOT(ISERROR(SEARCH("PRAZO - MENOS DE 3 DIAS",F9)))</formula>
    </cfRule>
    <cfRule type="containsText" dxfId="643" priority="646" operator="containsText" text="PRAZO - MENOS DE 3 DIAS">
      <formula>NOT(ISERROR(SEARCH("PRAZO - MENOS DE 3 DIAS",F9)))</formula>
    </cfRule>
    <cfRule type="containsText" dxfId="642" priority="647" operator="containsText" text="PRAZO - MENOS DE 7 DIAS">
      <formula>NOT(ISERROR(SEARCH("PRAZO - MENOS DE 7 DIAS",F9)))</formula>
    </cfRule>
    <cfRule type="containsText" dxfId="641" priority="648" operator="containsText" text="PRAZO - MENOS DE 7 DIAS">
      <formula>NOT(ISERROR(SEARCH("PRAZO - MENOS DE 7 DIAS",F9)))</formula>
    </cfRule>
    <cfRule type="containsText" dxfId="640" priority="649" operator="containsText" text="PRAZO - MENOS DE 7 DIAS">
      <formula>NOT(ISERROR(SEARCH("PRAZO - MENOS DE 7 DIAS",F9)))</formula>
    </cfRule>
  </conditionalFormatting>
  <conditionalFormatting sqref="F10">
    <cfRule type="containsText" dxfId="639" priority="625" operator="containsText" text="VENCEU">
      <formula>NOT(ISERROR(SEARCH("VENCEU",F10)))</formula>
    </cfRule>
    <cfRule type="containsText" dxfId="638" priority="626" operator="containsText" text="PRAZO - MENOS DE 7 DIAS">
      <formula>NOT(ISERROR(SEARCH("PRAZO - MENOS DE 7 DIAS",F10)))</formula>
    </cfRule>
    <cfRule type="containsText" dxfId="637" priority="627" operator="containsText" text="PRAZO - MENOS DE 3 DIAS">
      <formula>NOT(ISERROR(SEARCH("PRAZO - MENOS DE 3 DIAS",F10)))</formula>
    </cfRule>
    <cfRule type="containsText" dxfId="636" priority="628" operator="containsText" text="PRAZO - MAIS DE 30 DIAS">
      <formula>NOT(ISERROR(SEARCH("PRAZO - MAIS DE 30 DIAS",F10)))</formula>
    </cfRule>
    <cfRule type="containsText" dxfId="635" priority="634" operator="containsText" text="PRAZO - MENOS DE 3 DIAS">
      <formula>NOT(ISERROR(SEARCH("PRAZO - MENOS DE 3 DIAS",F10)))</formula>
    </cfRule>
    <cfRule type="containsText" dxfId="634" priority="635" operator="containsText" text="PRAZO - MENOS DE 30 DIAS">
      <formula>NOT(ISERROR(SEARCH("PRAZO - MENOS DE 30 DIAS",F10)))</formula>
    </cfRule>
    <cfRule type="containsText" dxfId="633" priority="636" operator="containsText" text="PRAZO - MENOS DE 7 DIAS">
      <formula>NOT(ISERROR(SEARCH("PRAZO - MENOS DE 7 DIAS",F10)))</formula>
    </cfRule>
    <cfRule type="containsText" dxfId="632" priority="637" operator="containsText" text="PRAZO - MAIS DE 30 DIAS">
      <formula>NOT(ISERROR(SEARCH("PRAZO - MAIS DE 30 DIAS",F10)))</formula>
    </cfRule>
    <cfRule type="containsText" dxfId="631" priority="638" operator="containsText" text="VENCEU">
      <formula>NOT(ISERROR(SEARCH("VENCEU",F10)))</formula>
    </cfRule>
    <cfRule type="containsText" dxfId="630" priority="639" operator="containsText" text="Prazo Mais de 30 dias">
      <formula>NOT(ISERROR(SEARCH("Prazo Mais de 30 dias",F10)))</formula>
    </cfRule>
    <cfRule type="containsText" dxfId="629" priority="640" operator="containsText" text="VENCEU">
      <formula>NOT(ISERROR(SEARCH("VENCEU",F10)))</formula>
    </cfRule>
  </conditionalFormatting>
  <conditionalFormatting sqref="F10">
    <cfRule type="containsText" dxfId="628" priority="629" operator="containsText" text="PRAZO - MENOS DE 3 DIAS">
      <formula>NOT(ISERROR(SEARCH("PRAZO - MENOS DE 3 DIAS",F10)))</formula>
    </cfRule>
    <cfRule type="containsText" dxfId="627" priority="630" operator="containsText" text="PRAZO - MENOS DE 3 DIAS">
      <formula>NOT(ISERROR(SEARCH("PRAZO - MENOS DE 3 DIAS",F10)))</formula>
    </cfRule>
    <cfRule type="containsText" dxfId="626" priority="631" operator="containsText" text="PRAZO - MENOS DE 7 DIAS">
      <formula>NOT(ISERROR(SEARCH("PRAZO - MENOS DE 7 DIAS",F10)))</formula>
    </cfRule>
    <cfRule type="containsText" dxfId="625" priority="632" operator="containsText" text="PRAZO - MENOS DE 7 DIAS">
      <formula>NOT(ISERROR(SEARCH("PRAZO - MENOS DE 7 DIAS",F10)))</formula>
    </cfRule>
    <cfRule type="containsText" dxfId="624" priority="633" operator="containsText" text="PRAZO - MENOS DE 7 DIAS">
      <formula>NOT(ISERROR(SEARCH("PRAZO - MENOS DE 7 DIAS",F10)))</formula>
    </cfRule>
  </conditionalFormatting>
  <conditionalFormatting sqref="F11">
    <cfRule type="containsText" dxfId="623" priority="609" operator="containsText" text="VENCEU">
      <formula>NOT(ISERROR(SEARCH("VENCEU",F11)))</formula>
    </cfRule>
    <cfRule type="containsText" dxfId="622" priority="610" operator="containsText" text="PRAZO - MENOS DE 7 DIAS">
      <formula>NOT(ISERROR(SEARCH("PRAZO - MENOS DE 7 DIAS",F11)))</formula>
    </cfRule>
    <cfRule type="containsText" dxfId="621" priority="611" operator="containsText" text="PRAZO - MENOS DE 3 DIAS">
      <formula>NOT(ISERROR(SEARCH("PRAZO - MENOS DE 3 DIAS",F11)))</formula>
    </cfRule>
    <cfRule type="containsText" dxfId="620" priority="612" operator="containsText" text="PRAZO - MAIS DE 30 DIAS">
      <formula>NOT(ISERROR(SEARCH("PRAZO - MAIS DE 30 DIAS",F11)))</formula>
    </cfRule>
    <cfRule type="containsText" dxfId="619" priority="618" operator="containsText" text="PRAZO - MENOS DE 3 DIAS">
      <formula>NOT(ISERROR(SEARCH("PRAZO - MENOS DE 3 DIAS",F11)))</formula>
    </cfRule>
    <cfRule type="containsText" dxfId="618" priority="619" operator="containsText" text="PRAZO - MENOS DE 30 DIAS">
      <formula>NOT(ISERROR(SEARCH("PRAZO - MENOS DE 30 DIAS",F11)))</formula>
    </cfRule>
    <cfRule type="containsText" dxfId="617" priority="620" operator="containsText" text="PRAZO - MENOS DE 7 DIAS">
      <formula>NOT(ISERROR(SEARCH("PRAZO - MENOS DE 7 DIAS",F11)))</formula>
    </cfRule>
    <cfRule type="containsText" dxfId="616" priority="621" operator="containsText" text="PRAZO - MAIS DE 30 DIAS">
      <formula>NOT(ISERROR(SEARCH("PRAZO - MAIS DE 30 DIAS",F11)))</formula>
    </cfRule>
    <cfRule type="containsText" dxfId="615" priority="622" operator="containsText" text="VENCEU">
      <formula>NOT(ISERROR(SEARCH("VENCEU",F11)))</formula>
    </cfRule>
    <cfRule type="containsText" dxfId="614" priority="623" operator="containsText" text="Prazo Mais de 30 dias">
      <formula>NOT(ISERROR(SEARCH("Prazo Mais de 30 dias",F11)))</formula>
    </cfRule>
    <cfRule type="containsText" dxfId="613" priority="624" operator="containsText" text="VENCEU">
      <formula>NOT(ISERROR(SEARCH("VENCEU",F11)))</formula>
    </cfRule>
  </conditionalFormatting>
  <conditionalFormatting sqref="F11">
    <cfRule type="containsText" dxfId="612" priority="613" operator="containsText" text="PRAZO - MENOS DE 3 DIAS">
      <formula>NOT(ISERROR(SEARCH("PRAZO - MENOS DE 3 DIAS",F11)))</formula>
    </cfRule>
    <cfRule type="containsText" dxfId="611" priority="614" operator="containsText" text="PRAZO - MENOS DE 3 DIAS">
      <formula>NOT(ISERROR(SEARCH("PRAZO - MENOS DE 3 DIAS",F11)))</formula>
    </cfRule>
    <cfRule type="containsText" dxfId="610" priority="615" operator="containsText" text="PRAZO - MENOS DE 7 DIAS">
      <formula>NOT(ISERROR(SEARCH("PRAZO - MENOS DE 7 DIAS",F11)))</formula>
    </cfRule>
    <cfRule type="containsText" dxfId="609" priority="616" operator="containsText" text="PRAZO - MENOS DE 7 DIAS">
      <formula>NOT(ISERROR(SEARCH("PRAZO - MENOS DE 7 DIAS",F11)))</formula>
    </cfRule>
    <cfRule type="containsText" dxfId="608" priority="617" operator="containsText" text="PRAZO - MENOS DE 7 DIAS">
      <formula>NOT(ISERROR(SEARCH("PRAZO - MENOS DE 7 DIAS",F11)))</formula>
    </cfRule>
  </conditionalFormatting>
  <conditionalFormatting sqref="F12">
    <cfRule type="containsText" dxfId="607" priority="593" operator="containsText" text="VENCEU">
      <formula>NOT(ISERROR(SEARCH("VENCEU",F12)))</formula>
    </cfRule>
    <cfRule type="containsText" dxfId="606" priority="594" operator="containsText" text="PRAZO - MENOS DE 7 DIAS">
      <formula>NOT(ISERROR(SEARCH("PRAZO - MENOS DE 7 DIAS",F12)))</formula>
    </cfRule>
    <cfRule type="containsText" dxfId="605" priority="595" operator="containsText" text="PRAZO - MENOS DE 3 DIAS">
      <formula>NOT(ISERROR(SEARCH("PRAZO - MENOS DE 3 DIAS",F12)))</formula>
    </cfRule>
    <cfRule type="containsText" dxfId="604" priority="596" operator="containsText" text="PRAZO - MAIS DE 30 DIAS">
      <formula>NOT(ISERROR(SEARCH("PRAZO - MAIS DE 30 DIAS",F12)))</formula>
    </cfRule>
    <cfRule type="containsText" dxfId="603" priority="602" operator="containsText" text="PRAZO - MENOS DE 3 DIAS">
      <formula>NOT(ISERROR(SEARCH("PRAZO - MENOS DE 3 DIAS",F12)))</formula>
    </cfRule>
    <cfRule type="containsText" dxfId="602" priority="603" operator="containsText" text="PRAZO - MENOS DE 30 DIAS">
      <formula>NOT(ISERROR(SEARCH("PRAZO - MENOS DE 30 DIAS",F12)))</formula>
    </cfRule>
    <cfRule type="containsText" dxfId="601" priority="604" operator="containsText" text="PRAZO - MENOS DE 7 DIAS">
      <formula>NOT(ISERROR(SEARCH("PRAZO - MENOS DE 7 DIAS",F12)))</formula>
    </cfRule>
    <cfRule type="containsText" dxfId="600" priority="605" operator="containsText" text="PRAZO - MAIS DE 30 DIAS">
      <formula>NOT(ISERROR(SEARCH("PRAZO - MAIS DE 30 DIAS",F12)))</formula>
    </cfRule>
    <cfRule type="containsText" dxfId="599" priority="606" operator="containsText" text="VENCEU">
      <formula>NOT(ISERROR(SEARCH("VENCEU",F12)))</formula>
    </cfRule>
    <cfRule type="containsText" dxfId="598" priority="607" operator="containsText" text="Prazo Mais de 30 dias">
      <formula>NOT(ISERROR(SEARCH("Prazo Mais de 30 dias",F12)))</formula>
    </cfRule>
    <cfRule type="containsText" dxfId="597" priority="608" operator="containsText" text="VENCEU">
      <formula>NOT(ISERROR(SEARCH("VENCEU",F12)))</formula>
    </cfRule>
  </conditionalFormatting>
  <conditionalFormatting sqref="F12">
    <cfRule type="containsText" dxfId="596" priority="597" operator="containsText" text="PRAZO - MENOS DE 3 DIAS">
      <formula>NOT(ISERROR(SEARCH("PRAZO - MENOS DE 3 DIAS",F12)))</formula>
    </cfRule>
    <cfRule type="containsText" dxfId="595" priority="598" operator="containsText" text="PRAZO - MENOS DE 3 DIAS">
      <formula>NOT(ISERROR(SEARCH("PRAZO - MENOS DE 3 DIAS",F12)))</formula>
    </cfRule>
    <cfRule type="containsText" dxfId="594" priority="599" operator="containsText" text="PRAZO - MENOS DE 7 DIAS">
      <formula>NOT(ISERROR(SEARCH("PRAZO - MENOS DE 7 DIAS",F12)))</formula>
    </cfRule>
    <cfRule type="containsText" dxfId="593" priority="600" operator="containsText" text="PRAZO - MENOS DE 7 DIAS">
      <formula>NOT(ISERROR(SEARCH("PRAZO - MENOS DE 7 DIAS",F12)))</formula>
    </cfRule>
    <cfRule type="containsText" dxfId="592" priority="601" operator="containsText" text="PRAZO - MENOS DE 7 DIAS">
      <formula>NOT(ISERROR(SEARCH("PRAZO - MENOS DE 7 DIAS",F12)))</formula>
    </cfRule>
  </conditionalFormatting>
  <conditionalFormatting sqref="F13">
    <cfRule type="containsText" dxfId="591" priority="577" operator="containsText" text="VENCEU">
      <formula>NOT(ISERROR(SEARCH("VENCEU",F13)))</formula>
    </cfRule>
    <cfRule type="containsText" dxfId="590" priority="578" operator="containsText" text="PRAZO - MENOS DE 7 DIAS">
      <formula>NOT(ISERROR(SEARCH("PRAZO - MENOS DE 7 DIAS",F13)))</formula>
    </cfRule>
    <cfRule type="containsText" dxfId="589" priority="579" operator="containsText" text="PRAZO - MENOS DE 3 DIAS">
      <formula>NOT(ISERROR(SEARCH("PRAZO - MENOS DE 3 DIAS",F13)))</formula>
    </cfRule>
    <cfRule type="containsText" dxfId="588" priority="580" operator="containsText" text="PRAZO - MAIS DE 30 DIAS">
      <formula>NOT(ISERROR(SEARCH("PRAZO - MAIS DE 30 DIAS",F13)))</formula>
    </cfRule>
    <cfRule type="containsText" dxfId="587" priority="586" operator="containsText" text="PRAZO - MENOS DE 3 DIAS">
      <formula>NOT(ISERROR(SEARCH("PRAZO - MENOS DE 3 DIAS",F13)))</formula>
    </cfRule>
    <cfRule type="containsText" dxfId="586" priority="587" operator="containsText" text="PRAZO - MENOS DE 30 DIAS">
      <formula>NOT(ISERROR(SEARCH("PRAZO - MENOS DE 30 DIAS",F13)))</formula>
    </cfRule>
    <cfRule type="containsText" dxfId="585" priority="588" operator="containsText" text="PRAZO - MENOS DE 7 DIAS">
      <formula>NOT(ISERROR(SEARCH("PRAZO - MENOS DE 7 DIAS",F13)))</formula>
    </cfRule>
    <cfRule type="containsText" dxfId="584" priority="589" operator="containsText" text="PRAZO - MAIS DE 30 DIAS">
      <formula>NOT(ISERROR(SEARCH("PRAZO - MAIS DE 30 DIAS",F13)))</formula>
    </cfRule>
    <cfRule type="containsText" dxfId="583" priority="590" operator="containsText" text="VENCEU">
      <formula>NOT(ISERROR(SEARCH("VENCEU",F13)))</formula>
    </cfRule>
    <cfRule type="containsText" dxfId="582" priority="591" operator="containsText" text="Prazo Mais de 30 dias">
      <formula>NOT(ISERROR(SEARCH("Prazo Mais de 30 dias",F13)))</formula>
    </cfRule>
    <cfRule type="containsText" dxfId="581" priority="592" operator="containsText" text="VENCEU">
      <formula>NOT(ISERROR(SEARCH("VENCEU",F13)))</formula>
    </cfRule>
  </conditionalFormatting>
  <conditionalFormatting sqref="F13">
    <cfRule type="containsText" dxfId="580" priority="581" operator="containsText" text="PRAZO - MENOS DE 3 DIAS">
      <formula>NOT(ISERROR(SEARCH("PRAZO - MENOS DE 3 DIAS",F13)))</formula>
    </cfRule>
    <cfRule type="containsText" dxfId="579" priority="582" operator="containsText" text="PRAZO - MENOS DE 3 DIAS">
      <formula>NOT(ISERROR(SEARCH("PRAZO - MENOS DE 3 DIAS",F13)))</formula>
    </cfRule>
    <cfRule type="containsText" dxfId="578" priority="583" operator="containsText" text="PRAZO - MENOS DE 7 DIAS">
      <formula>NOT(ISERROR(SEARCH("PRAZO - MENOS DE 7 DIAS",F13)))</formula>
    </cfRule>
    <cfRule type="containsText" dxfId="577" priority="584" operator="containsText" text="PRAZO - MENOS DE 7 DIAS">
      <formula>NOT(ISERROR(SEARCH("PRAZO - MENOS DE 7 DIAS",F13)))</formula>
    </cfRule>
    <cfRule type="containsText" dxfId="576" priority="585" operator="containsText" text="PRAZO - MENOS DE 7 DIAS">
      <formula>NOT(ISERROR(SEARCH("PRAZO - MENOS DE 7 DIAS",F13)))</formula>
    </cfRule>
  </conditionalFormatting>
  <conditionalFormatting sqref="F14 F25 F36">
    <cfRule type="containsText" dxfId="575" priority="561" operator="containsText" text="VENCEU">
      <formula>NOT(ISERROR(SEARCH("VENCEU",F14)))</formula>
    </cfRule>
    <cfRule type="containsText" dxfId="574" priority="562" operator="containsText" text="PRAZO - MENOS DE 7 DIAS">
      <formula>NOT(ISERROR(SEARCH("PRAZO - MENOS DE 7 DIAS",F14)))</formula>
    </cfRule>
    <cfRule type="containsText" dxfId="573" priority="563" operator="containsText" text="PRAZO - MENOS DE 3 DIAS">
      <formula>NOT(ISERROR(SEARCH("PRAZO - MENOS DE 3 DIAS",F14)))</formula>
    </cfRule>
    <cfRule type="containsText" dxfId="572" priority="564" operator="containsText" text="PRAZO - MAIS DE 30 DIAS">
      <formula>NOT(ISERROR(SEARCH("PRAZO - MAIS DE 30 DIAS",F14)))</formula>
    </cfRule>
    <cfRule type="containsText" dxfId="571" priority="570" operator="containsText" text="PRAZO - MENOS DE 3 DIAS">
      <formula>NOT(ISERROR(SEARCH("PRAZO - MENOS DE 3 DIAS",F14)))</formula>
    </cfRule>
    <cfRule type="containsText" dxfId="570" priority="571" operator="containsText" text="PRAZO - MENOS DE 30 DIAS">
      <formula>NOT(ISERROR(SEARCH("PRAZO - MENOS DE 30 DIAS",F14)))</formula>
    </cfRule>
    <cfRule type="containsText" dxfId="569" priority="572" operator="containsText" text="PRAZO - MENOS DE 7 DIAS">
      <formula>NOT(ISERROR(SEARCH("PRAZO - MENOS DE 7 DIAS",F14)))</formula>
    </cfRule>
    <cfRule type="containsText" dxfId="568" priority="573" operator="containsText" text="PRAZO - MAIS DE 30 DIAS">
      <formula>NOT(ISERROR(SEARCH("PRAZO - MAIS DE 30 DIAS",F14)))</formula>
    </cfRule>
    <cfRule type="containsText" dxfId="567" priority="574" operator="containsText" text="VENCEU">
      <formula>NOT(ISERROR(SEARCH("VENCEU",F14)))</formula>
    </cfRule>
    <cfRule type="containsText" dxfId="566" priority="575" operator="containsText" text="Prazo Mais de 30 dias">
      <formula>NOT(ISERROR(SEARCH("Prazo Mais de 30 dias",F14)))</formula>
    </cfRule>
    <cfRule type="containsText" dxfId="565" priority="576" operator="containsText" text="VENCEU">
      <formula>NOT(ISERROR(SEARCH("VENCEU",F14)))</formula>
    </cfRule>
  </conditionalFormatting>
  <conditionalFormatting sqref="F14 F25 F36">
    <cfRule type="containsText" dxfId="564" priority="565" operator="containsText" text="PRAZO - MENOS DE 3 DIAS">
      <formula>NOT(ISERROR(SEARCH("PRAZO - MENOS DE 3 DIAS",F14)))</formula>
    </cfRule>
    <cfRule type="containsText" dxfId="563" priority="566" operator="containsText" text="PRAZO - MENOS DE 3 DIAS">
      <formula>NOT(ISERROR(SEARCH("PRAZO - MENOS DE 3 DIAS",F14)))</formula>
    </cfRule>
    <cfRule type="containsText" dxfId="562" priority="567" operator="containsText" text="PRAZO - MENOS DE 7 DIAS">
      <formula>NOT(ISERROR(SEARCH("PRAZO - MENOS DE 7 DIAS",F14)))</formula>
    </cfRule>
    <cfRule type="containsText" dxfId="561" priority="568" operator="containsText" text="PRAZO - MENOS DE 7 DIAS">
      <formula>NOT(ISERROR(SEARCH("PRAZO - MENOS DE 7 DIAS",F14)))</formula>
    </cfRule>
    <cfRule type="containsText" dxfId="560" priority="569" operator="containsText" text="PRAZO - MENOS DE 7 DIAS">
      <formula>NOT(ISERROR(SEARCH("PRAZO - MENOS DE 7 DIAS",F14)))</formula>
    </cfRule>
  </conditionalFormatting>
  <conditionalFormatting sqref="F15 F26 F37">
    <cfRule type="containsText" dxfId="559" priority="545" operator="containsText" text="VENCEU">
      <formula>NOT(ISERROR(SEARCH("VENCEU",F15)))</formula>
    </cfRule>
    <cfRule type="containsText" dxfId="558" priority="546" operator="containsText" text="PRAZO - MENOS DE 7 DIAS">
      <formula>NOT(ISERROR(SEARCH("PRAZO - MENOS DE 7 DIAS",F15)))</formula>
    </cfRule>
    <cfRule type="containsText" dxfId="557" priority="547" operator="containsText" text="PRAZO - MENOS DE 3 DIAS">
      <formula>NOT(ISERROR(SEARCH("PRAZO - MENOS DE 3 DIAS",F15)))</formula>
    </cfRule>
    <cfRule type="containsText" dxfId="556" priority="548" operator="containsText" text="PRAZO - MAIS DE 30 DIAS">
      <formula>NOT(ISERROR(SEARCH("PRAZO - MAIS DE 30 DIAS",F15)))</formula>
    </cfRule>
    <cfRule type="containsText" dxfId="555" priority="554" operator="containsText" text="PRAZO - MENOS DE 3 DIAS">
      <formula>NOT(ISERROR(SEARCH("PRAZO - MENOS DE 3 DIAS",F15)))</formula>
    </cfRule>
    <cfRule type="containsText" dxfId="554" priority="555" operator="containsText" text="PRAZO - MENOS DE 30 DIAS">
      <formula>NOT(ISERROR(SEARCH("PRAZO - MENOS DE 30 DIAS",F15)))</formula>
    </cfRule>
    <cfRule type="containsText" dxfId="553" priority="556" operator="containsText" text="PRAZO - MENOS DE 7 DIAS">
      <formula>NOT(ISERROR(SEARCH("PRAZO - MENOS DE 7 DIAS",F15)))</formula>
    </cfRule>
    <cfRule type="containsText" dxfId="552" priority="557" operator="containsText" text="PRAZO - MAIS DE 30 DIAS">
      <formula>NOT(ISERROR(SEARCH("PRAZO - MAIS DE 30 DIAS",F15)))</formula>
    </cfRule>
    <cfRule type="containsText" dxfId="551" priority="558" operator="containsText" text="VENCEU">
      <formula>NOT(ISERROR(SEARCH("VENCEU",F15)))</formula>
    </cfRule>
    <cfRule type="containsText" dxfId="550" priority="559" operator="containsText" text="Prazo Mais de 30 dias">
      <formula>NOT(ISERROR(SEARCH("Prazo Mais de 30 dias",F15)))</formula>
    </cfRule>
    <cfRule type="containsText" dxfId="549" priority="560" operator="containsText" text="VENCEU">
      <formula>NOT(ISERROR(SEARCH("VENCEU",F15)))</formula>
    </cfRule>
  </conditionalFormatting>
  <conditionalFormatting sqref="F15 F26 F37">
    <cfRule type="containsText" dxfId="548" priority="549" operator="containsText" text="PRAZO - MENOS DE 3 DIAS">
      <formula>NOT(ISERROR(SEARCH("PRAZO - MENOS DE 3 DIAS",F15)))</formula>
    </cfRule>
    <cfRule type="containsText" dxfId="547" priority="550" operator="containsText" text="PRAZO - MENOS DE 3 DIAS">
      <formula>NOT(ISERROR(SEARCH("PRAZO - MENOS DE 3 DIAS",F15)))</formula>
    </cfRule>
    <cfRule type="containsText" dxfId="546" priority="551" operator="containsText" text="PRAZO - MENOS DE 7 DIAS">
      <formula>NOT(ISERROR(SEARCH("PRAZO - MENOS DE 7 DIAS",F15)))</formula>
    </cfRule>
    <cfRule type="containsText" dxfId="545" priority="552" operator="containsText" text="PRAZO - MENOS DE 7 DIAS">
      <formula>NOT(ISERROR(SEARCH("PRAZO - MENOS DE 7 DIAS",F15)))</formula>
    </cfRule>
    <cfRule type="containsText" dxfId="544" priority="553" operator="containsText" text="PRAZO - MENOS DE 7 DIAS">
      <formula>NOT(ISERROR(SEARCH("PRAZO - MENOS DE 7 DIAS",F15)))</formula>
    </cfRule>
  </conditionalFormatting>
  <conditionalFormatting sqref="F16 F27 F38">
    <cfRule type="containsText" dxfId="543" priority="529" operator="containsText" text="VENCEU">
      <formula>NOT(ISERROR(SEARCH("VENCEU",F16)))</formula>
    </cfRule>
    <cfRule type="containsText" dxfId="542" priority="530" operator="containsText" text="PRAZO - MENOS DE 7 DIAS">
      <formula>NOT(ISERROR(SEARCH("PRAZO - MENOS DE 7 DIAS",F16)))</formula>
    </cfRule>
    <cfRule type="containsText" dxfId="541" priority="531" operator="containsText" text="PRAZO - MENOS DE 3 DIAS">
      <formula>NOT(ISERROR(SEARCH("PRAZO - MENOS DE 3 DIAS",F16)))</formula>
    </cfRule>
    <cfRule type="containsText" dxfId="540" priority="532" operator="containsText" text="PRAZO - MAIS DE 30 DIAS">
      <formula>NOT(ISERROR(SEARCH("PRAZO - MAIS DE 30 DIAS",F16)))</formula>
    </cfRule>
    <cfRule type="containsText" dxfId="539" priority="538" operator="containsText" text="PRAZO - MENOS DE 3 DIAS">
      <formula>NOT(ISERROR(SEARCH("PRAZO - MENOS DE 3 DIAS",F16)))</formula>
    </cfRule>
    <cfRule type="containsText" dxfId="538" priority="539" operator="containsText" text="PRAZO - MENOS DE 30 DIAS">
      <formula>NOT(ISERROR(SEARCH("PRAZO - MENOS DE 30 DIAS",F16)))</formula>
    </cfRule>
    <cfRule type="containsText" dxfId="537" priority="540" operator="containsText" text="PRAZO - MENOS DE 7 DIAS">
      <formula>NOT(ISERROR(SEARCH("PRAZO - MENOS DE 7 DIAS",F16)))</formula>
    </cfRule>
    <cfRule type="containsText" dxfId="536" priority="541" operator="containsText" text="PRAZO - MAIS DE 30 DIAS">
      <formula>NOT(ISERROR(SEARCH("PRAZO - MAIS DE 30 DIAS",F16)))</formula>
    </cfRule>
    <cfRule type="containsText" dxfId="535" priority="542" operator="containsText" text="VENCEU">
      <formula>NOT(ISERROR(SEARCH("VENCEU",F16)))</formula>
    </cfRule>
    <cfRule type="containsText" dxfId="534" priority="543" operator="containsText" text="Prazo Mais de 30 dias">
      <formula>NOT(ISERROR(SEARCH("Prazo Mais de 30 dias",F16)))</formula>
    </cfRule>
    <cfRule type="containsText" dxfId="533" priority="544" operator="containsText" text="VENCEU">
      <formula>NOT(ISERROR(SEARCH("VENCEU",F16)))</formula>
    </cfRule>
  </conditionalFormatting>
  <conditionalFormatting sqref="F16 F27 F38">
    <cfRule type="containsText" dxfId="532" priority="533" operator="containsText" text="PRAZO - MENOS DE 3 DIAS">
      <formula>NOT(ISERROR(SEARCH("PRAZO - MENOS DE 3 DIAS",F16)))</formula>
    </cfRule>
    <cfRule type="containsText" dxfId="531" priority="534" operator="containsText" text="PRAZO - MENOS DE 3 DIAS">
      <formula>NOT(ISERROR(SEARCH("PRAZO - MENOS DE 3 DIAS",F16)))</formula>
    </cfRule>
    <cfRule type="containsText" dxfId="530" priority="535" operator="containsText" text="PRAZO - MENOS DE 7 DIAS">
      <formula>NOT(ISERROR(SEARCH("PRAZO - MENOS DE 7 DIAS",F16)))</formula>
    </cfRule>
    <cfRule type="containsText" dxfId="529" priority="536" operator="containsText" text="PRAZO - MENOS DE 7 DIAS">
      <formula>NOT(ISERROR(SEARCH("PRAZO - MENOS DE 7 DIAS",F16)))</formula>
    </cfRule>
    <cfRule type="containsText" dxfId="528" priority="537" operator="containsText" text="PRAZO - MENOS DE 7 DIAS">
      <formula>NOT(ISERROR(SEARCH("PRAZO - MENOS DE 7 DIAS",F16)))</formula>
    </cfRule>
  </conditionalFormatting>
  <conditionalFormatting sqref="F17 F28 F39">
    <cfRule type="containsText" dxfId="527" priority="513" operator="containsText" text="VENCEU">
      <formula>NOT(ISERROR(SEARCH("VENCEU",F17)))</formula>
    </cfRule>
    <cfRule type="containsText" dxfId="526" priority="514" operator="containsText" text="PRAZO - MENOS DE 7 DIAS">
      <formula>NOT(ISERROR(SEARCH("PRAZO - MENOS DE 7 DIAS",F17)))</formula>
    </cfRule>
    <cfRule type="containsText" dxfId="525" priority="515" operator="containsText" text="PRAZO - MENOS DE 3 DIAS">
      <formula>NOT(ISERROR(SEARCH("PRAZO - MENOS DE 3 DIAS",F17)))</formula>
    </cfRule>
    <cfRule type="containsText" dxfId="524" priority="516" operator="containsText" text="PRAZO - MAIS DE 30 DIAS">
      <formula>NOT(ISERROR(SEARCH("PRAZO - MAIS DE 30 DIAS",F17)))</formula>
    </cfRule>
    <cfRule type="containsText" dxfId="523" priority="522" operator="containsText" text="PRAZO - MENOS DE 3 DIAS">
      <formula>NOT(ISERROR(SEARCH("PRAZO - MENOS DE 3 DIAS",F17)))</formula>
    </cfRule>
    <cfRule type="containsText" dxfId="522" priority="523" operator="containsText" text="PRAZO - MENOS DE 30 DIAS">
      <formula>NOT(ISERROR(SEARCH("PRAZO - MENOS DE 30 DIAS",F17)))</formula>
    </cfRule>
    <cfRule type="containsText" dxfId="521" priority="524" operator="containsText" text="PRAZO - MENOS DE 7 DIAS">
      <formula>NOT(ISERROR(SEARCH("PRAZO - MENOS DE 7 DIAS",F17)))</formula>
    </cfRule>
    <cfRule type="containsText" dxfId="520" priority="525" operator="containsText" text="PRAZO - MAIS DE 30 DIAS">
      <formula>NOT(ISERROR(SEARCH("PRAZO - MAIS DE 30 DIAS",F17)))</formula>
    </cfRule>
    <cfRule type="containsText" dxfId="519" priority="526" operator="containsText" text="VENCEU">
      <formula>NOT(ISERROR(SEARCH("VENCEU",F17)))</formula>
    </cfRule>
    <cfRule type="containsText" dxfId="518" priority="527" operator="containsText" text="Prazo Mais de 30 dias">
      <formula>NOT(ISERROR(SEARCH("Prazo Mais de 30 dias",F17)))</formula>
    </cfRule>
    <cfRule type="containsText" dxfId="517" priority="528" operator="containsText" text="VENCEU">
      <formula>NOT(ISERROR(SEARCH("VENCEU",F17)))</formula>
    </cfRule>
  </conditionalFormatting>
  <conditionalFormatting sqref="F17 F28 F39">
    <cfRule type="containsText" dxfId="516" priority="517" operator="containsText" text="PRAZO - MENOS DE 3 DIAS">
      <formula>NOT(ISERROR(SEARCH("PRAZO - MENOS DE 3 DIAS",F17)))</formula>
    </cfRule>
    <cfRule type="containsText" dxfId="515" priority="518" operator="containsText" text="PRAZO - MENOS DE 3 DIAS">
      <formula>NOT(ISERROR(SEARCH("PRAZO - MENOS DE 3 DIAS",F17)))</formula>
    </cfRule>
    <cfRule type="containsText" dxfId="514" priority="519" operator="containsText" text="PRAZO - MENOS DE 7 DIAS">
      <formula>NOT(ISERROR(SEARCH("PRAZO - MENOS DE 7 DIAS",F17)))</formula>
    </cfRule>
    <cfRule type="containsText" dxfId="513" priority="520" operator="containsText" text="PRAZO - MENOS DE 7 DIAS">
      <formula>NOT(ISERROR(SEARCH("PRAZO - MENOS DE 7 DIAS",F17)))</formula>
    </cfRule>
    <cfRule type="containsText" dxfId="512" priority="521" operator="containsText" text="PRAZO - MENOS DE 7 DIAS">
      <formula>NOT(ISERROR(SEARCH("PRAZO - MENOS DE 7 DIAS",F17)))</formula>
    </cfRule>
  </conditionalFormatting>
  <conditionalFormatting sqref="F18 F29">
    <cfRule type="containsText" dxfId="511" priority="497" operator="containsText" text="VENCEU">
      <formula>NOT(ISERROR(SEARCH("VENCEU",F18)))</formula>
    </cfRule>
    <cfRule type="containsText" dxfId="510" priority="498" operator="containsText" text="PRAZO - MENOS DE 7 DIAS">
      <formula>NOT(ISERROR(SEARCH("PRAZO - MENOS DE 7 DIAS",F18)))</formula>
    </cfRule>
    <cfRule type="containsText" dxfId="509" priority="499" operator="containsText" text="PRAZO - MENOS DE 3 DIAS">
      <formula>NOT(ISERROR(SEARCH("PRAZO - MENOS DE 3 DIAS",F18)))</formula>
    </cfRule>
    <cfRule type="containsText" dxfId="508" priority="500" operator="containsText" text="PRAZO - MAIS DE 30 DIAS">
      <formula>NOT(ISERROR(SEARCH("PRAZO - MAIS DE 30 DIAS",F18)))</formula>
    </cfRule>
    <cfRule type="containsText" dxfId="507" priority="506" operator="containsText" text="PRAZO - MENOS DE 3 DIAS">
      <formula>NOT(ISERROR(SEARCH("PRAZO - MENOS DE 3 DIAS",F18)))</formula>
    </cfRule>
    <cfRule type="containsText" dxfId="506" priority="507" operator="containsText" text="PRAZO - MENOS DE 30 DIAS">
      <formula>NOT(ISERROR(SEARCH("PRAZO - MENOS DE 30 DIAS",F18)))</formula>
    </cfRule>
    <cfRule type="containsText" dxfId="505" priority="508" operator="containsText" text="PRAZO - MENOS DE 7 DIAS">
      <formula>NOT(ISERROR(SEARCH("PRAZO - MENOS DE 7 DIAS",F18)))</formula>
    </cfRule>
    <cfRule type="containsText" dxfId="504" priority="509" operator="containsText" text="PRAZO - MAIS DE 30 DIAS">
      <formula>NOT(ISERROR(SEARCH("PRAZO - MAIS DE 30 DIAS",F18)))</formula>
    </cfRule>
    <cfRule type="containsText" dxfId="503" priority="510" operator="containsText" text="VENCEU">
      <formula>NOT(ISERROR(SEARCH("VENCEU",F18)))</formula>
    </cfRule>
    <cfRule type="containsText" dxfId="502" priority="511" operator="containsText" text="Prazo Mais de 30 dias">
      <formula>NOT(ISERROR(SEARCH("Prazo Mais de 30 dias",F18)))</formula>
    </cfRule>
    <cfRule type="containsText" dxfId="501" priority="512" operator="containsText" text="VENCEU">
      <formula>NOT(ISERROR(SEARCH("VENCEU",F18)))</formula>
    </cfRule>
  </conditionalFormatting>
  <conditionalFormatting sqref="F18 F29">
    <cfRule type="containsText" dxfId="500" priority="501" operator="containsText" text="PRAZO - MENOS DE 3 DIAS">
      <formula>NOT(ISERROR(SEARCH("PRAZO - MENOS DE 3 DIAS",F18)))</formula>
    </cfRule>
    <cfRule type="containsText" dxfId="499" priority="502" operator="containsText" text="PRAZO - MENOS DE 3 DIAS">
      <formula>NOT(ISERROR(SEARCH("PRAZO - MENOS DE 3 DIAS",F18)))</formula>
    </cfRule>
    <cfRule type="containsText" dxfId="498" priority="503" operator="containsText" text="PRAZO - MENOS DE 7 DIAS">
      <formula>NOT(ISERROR(SEARCH("PRAZO - MENOS DE 7 DIAS",F18)))</formula>
    </cfRule>
    <cfRule type="containsText" dxfId="497" priority="504" operator="containsText" text="PRAZO - MENOS DE 7 DIAS">
      <formula>NOT(ISERROR(SEARCH("PRAZO - MENOS DE 7 DIAS",F18)))</formula>
    </cfRule>
    <cfRule type="containsText" dxfId="496" priority="505" operator="containsText" text="PRAZO - MENOS DE 7 DIAS">
      <formula>NOT(ISERROR(SEARCH("PRAZO - MENOS DE 7 DIAS",F18)))</formula>
    </cfRule>
  </conditionalFormatting>
  <conditionalFormatting sqref="F19 F30">
    <cfRule type="containsText" dxfId="495" priority="481" operator="containsText" text="VENCEU">
      <formula>NOT(ISERROR(SEARCH("VENCEU",F19)))</formula>
    </cfRule>
    <cfRule type="containsText" dxfId="494" priority="482" operator="containsText" text="PRAZO - MENOS DE 7 DIAS">
      <formula>NOT(ISERROR(SEARCH("PRAZO - MENOS DE 7 DIAS",F19)))</formula>
    </cfRule>
    <cfRule type="containsText" dxfId="493" priority="483" operator="containsText" text="PRAZO - MENOS DE 3 DIAS">
      <formula>NOT(ISERROR(SEARCH("PRAZO - MENOS DE 3 DIAS",F19)))</formula>
    </cfRule>
    <cfRule type="containsText" dxfId="492" priority="484" operator="containsText" text="PRAZO - MAIS DE 30 DIAS">
      <formula>NOT(ISERROR(SEARCH("PRAZO - MAIS DE 30 DIAS",F19)))</formula>
    </cfRule>
    <cfRule type="containsText" dxfId="491" priority="490" operator="containsText" text="PRAZO - MENOS DE 3 DIAS">
      <formula>NOT(ISERROR(SEARCH("PRAZO - MENOS DE 3 DIAS",F19)))</formula>
    </cfRule>
    <cfRule type="containsText" dxfId="490" priority="491" operator="containsText" text="PRAZO - MENOS DE 30 DIAS">
      <formula>NOT(ISERROR(SEARCH("PRAZO - MENOS DE 30 DIAS",F19)))</formula>
    </cfRule>
    <cfRule type="containsText" dxfId="489" priority="492" operator="containsText" text="PRAZO - MENOS DE 7 DIAS">
      <formula>NOT(ISERROR(SEARCH("PRAZO - MENOS DE 7 DIAS",F19)))</formula>
    </cfRule>
    <cfRule type="containsText" dxfId="488" priority="493" operator="containsText" text="PRAZO - MAIS DE 30 DIAS">
      <formula>NOT(ISERROR(SEARCH("PRAZO - MAIS DE 30 DIAS",F19)))</formula>
    </cfRule>
    <cfRule type="containsText" dxfId="487" priority="494" operator="containsText" text="VENCEU">
      <formula>NOT(ISERROR(SEARCH("VENCEU",F19)))</formula>
    </cfRule>
    <cfRule type="containsText" dxfId="486" priority="495" operator="containsText" text="Prazo Mais de 30 dias">
      <formula>NOT(ISERROR(SEARCH("Prazo Mais de 30 dias",F19)))</formula>
    </cfRule>
    <cfRule type="containsText" dxfId="485" priority="496" operator="containsText" text="VENCEU">
      <formula>NOT(ISERROR(SEARCH("VENCEU",F19)))</formula>
    </cfRule>
  </conditionalFormatting>
  <conditionalFormatting sqref="F19 F30">
    <cfRule type="containsText" dxfId="484" priority="485" operator="containsText" text="PRAZO - MENOS DE 3 DIAS">
      <formula>NOT(ISERROR(SEARCH("PRAZO - MENOS DE 3 DIAS",F19)))</formula>
    </cfRule>
    <cfRule type="containsText" dxfId="483" priority="486" operator="containsText" text="PRAZO - MENOS DE 3 DIAS">
      <formula>NOT(ISERROR(SEARCH("PRAZO - MENOS DE 3 DIAS",F19)))</formula>
    </cfRule>
    <cfRule type="containsText" dxfId="482" priority="487" operator="containsText" text="PRAZO - MENOS DE 7 DIAS">
      <formula>NOT(ISERROR(SEARCH("PRAZO - MENOS DE 7 DIAS",F19)))</formula>
    </cfRule>
    <cfRule type="containsText" dxfId="481" priority="488" operator="containsText" text="PRAZO - MENOS DE 7 DIAS">
      <formula>NOT(ISERROR(SEARCH("PRAZO - MENOS DE 7 DIAS",F19)))</formula>
    </cfRule>
    <cfRule type="containsText" dxfId="480" priority="489" operator="containsText" text="PRAZO - MENOS DE 7 DIAS">
      <formula>NOT(ISERROR(SEARCH("PRAZO - MENOS DE 7 DIAS",F19)))</formula>
    </cfRule>
  </conditionalFormatting>
  <conditionalFormatting sqref="F20 F31">
    <cfRule type="containsText" dxfId="479" priority="465" operator="containsText" text="VENCEU">
      <formula>NOT(ISERROR(SEARCH("VENCEU",F20)))</formula>
    </cfRule>
    <cfRule type="containsText" dxfId="478" priority="466" operator="containsText" text="PRAZO - MENOS DE 7 DIAS">
      <formula>NOT(ISERROR(SEARCH("PRAZO - MENOS DE 7 DIAS",F20)))</formula>
    </cfRule>
    <cfRule type="containsText" dxfId="477" priority="467" operator="containsText" text="PRAZO - MENOS DE 3 DIAS">
      <formula>NOT(ISERROR(SEARCH("PRAZO - MENOS DE 3 DIAS",F20)))</formula>
    </cfRule>
    <cfRule type="containsText" dxfId="476" priority="468" operator="containsText" text="PRAZO - MAIS DE 30 DIAS">
      <formula>NOT(ISERROR(SEARCH("PRAZO - MAIS DE 30 DIAS",F20)))</formula>
    </cfRule>
    <cfRule type="containsText" dxfId="475" priority="474" operator="containsText" text="PRAZO - MENOS DE 3 DIAS">
      <formula>NOT(ISERROR(SEARCH("PRAZO - MENOS DE 3 DIAS",F20)))</formula>
    </cfRule>
    <cfRule type="containsText" dxfId="474" priority="475" operator="containsText" text="PRAZO - MENOS DE 30 DIAS">
      <formula>NOT(ISERROR(SEARCH("PRAZO - MENOS DE 30 DIAS",F20)))</formula>
    </cfRule>
    <cfRule type="containsText" dxfId="473" priority="476" operator="containsText" text="PRAZO - MENOS DE 7 DIAS">
      <formula>NOT(ISERROR(SEARCH("PRAZO - MENOS DE 7 DIAS",F20)))</formula>
    </cfRule>
    <cfRule type="containsText" dxfId="472" priority="477" operator="containsText" text="PRAZO - MAIS DE 30 DIAS">
      <formula>NOT(ISERROR(SEARCH("PRAZO - MAIS DE 30 DIAS",F20)))</formula>
    </cfRule>
    <cfRule type="containsText" dxfId="471" priority="478" operator="containsText" text="VENCEU">
      <formula>NOT(ISERROR(SEARCH("VENCEU",F20)))</formula>
    </cfRule>
    <cfRule type="containsText" dxfId="470" priority="479" operator="containsText" text="Prazo Mais de 30 dias">
      <formula>NOT(ISERROR(SEARCH("Prazo Mais de 30 dias",F20)))</formula>
    </cfRule>
    <cfRule type="containsText" dxfId="469" priority="480" operator="containsText" text="VENCEU">
      <formula>NOT(ISERROR(SEARCH("VENCEU",F20)))</formula>
    </cfRule>
  </conditionalFormatting>
  <conditionalFormatting sqref="F20 F31">
    <cfRule type="containsText" dxfId="468" priority="469" operator="containsText" text="PRAZO - MENOS DE 3 DIAS">
      <formula>NOT(ISERROR(SEARCH("PRAZO - MENOS DE 3 DIAS",F20)))</formula>
    </cfRule>
    <cfRule type="containsText" dxfId="467" priority="470" operator="containsText" text="PRAZO - MENOS DE 3 DIAS">
      <formula>NOT(ISERROR(SEARCH("PRAZO - MENOS DE 3 DIAS",F20)))</formula>
    </cfRule>
    <cfRule type="containsText" dxfId="466" priority="471" operator="containsText" text="PRAZO - MENOS DE 7 DIAS">
      <formula>NOT(ISERROR(SEARCH("PRAZO - MENOS DE 7 DIAS",F20)))</formula>
    </cfRule>
    <cfRule type="containsText" dxfId="465" priority="472" operator="containsText" text="PRAZO - MENOS DE 7 DIAS">
      <formula>NOT(ISERROR(SEARCH("PRAZO - MENOS DE 7 DIAS",F20)))</formula>
    </cfRule>
    <cfRule type="containsText" dxfId="464" priority="473" operator="containsText" text="PRAZO - MENOS DE 7 DIAS">
      <formula>NOT(ISERROR(SEARCH("PRAZO - MENOS DE 7 DIAS",F20)))</formula>
    </cfRule>
  </conditionalFormatting>
  <conditionalFormatting sqref="F21 F32">
    <cfRule type="containsText" dxfId="463" priority="449" operator="containsText" text="VENCEU">
      <formula>NOT(ISERROR(SEARCH("VENCEU",F21)))</formula>
    </cfRule>
    <cfRule type="containsText" dxfId="462" priority="450" operator="containsText" text="PRAZO - MENOS DE 7 DIAS">
      <formula>NOT(ISERROR(SEARCH("PRAZO - MENOS DE 7 DIAS",F21)))</formula>
    </cfRule>
    <cfRule type="containsText" dxfId="461" priority="451" operator="containsText" text="PRAZO - MENOS DE 3 DIAS">
      <formula>NOT(ISERROR(SEARCH("PRAZO - MENOS DE 3 DIAS",F21)))</formula>
    </cfRule>
    <cfRule type="containsText" dxfId="460" priority="452" operator="containsText" text="PRAZO - MAIS DE 30 DIAS">
      <formula>NOT(ISERROR(SEARCH("PRAZO - MAIS DE 30 DIAS",F21)))</formula>
    </cfRule>
    <cfRule type="containsText" dxfId="459" priority="458" operator="containsText" text="PRAZO - MENOS DE 3 DIAS">
      <formula>NOT(ISERROR(SEARCH("PRAZO - MENOS DE 3 DIAS",F21)))</formula>
    </cfRule>
    <cfRule type="containsText" dxfId="458" priority="459" operator="containsText" text="PRAZO - MENOS DE 30 DIAS">
      <formula>NOT(ISERROR(SEARCH("PRAZO - MENOS DE 30 DIAS",F21)))</formula>
    </cfRule>
    <cfRule type="containsText" dxfId="457" priority="460" operator="containsText" text="PRAZO - MENOS DE 7 DIAS">
      <formula>NOT(ISERROR(SEARCH("PRAZO - MENOS DE 7 DIAS",F21)))</formula>
    </cfRule>
    <cfRule type="containsText" dxfId="456" priority="461" operator="containsText" text="PRAZO - MAIS DE 30 DIAS">
      <formula>NOT(ISERROR(SEARCH("PRAZO - MAIS DE 30 DIAS",F21)))</formula>
    </cfRule>
    <cfRule type="containsText" dxfId="455" priority="462" operator="containsText" text="VENCEU">
      <formula>NOT(ISERROR(SEARCH("VENCEU",F21)))</formula>
    </cfRule>
    <cfRule type="containsText" dxfId="454" priority="463" operator="containsText" text="Prazo Mais de 30 dias">
      <formula>NOT(ISERROR(SEARCH("Prazo Mais de 30 dias",F21)))</formula>
    </cfRule>
    <cfRule type="containsText" dxfId="453" priority="464" operator="containsText" text="VENCEU">
      <formula>NOT(ISERROR(SEARCH("VENCEU",F21)))</formula>
    </cfRule>
  </conditionalFormatting>
  <conditionalFormatting sqref="F21 F32">
    <cfRule type="containsText" dxfId="452" priority="453" operator="containsText" text="PRAZO - MENOS DE 3 DIAS">
      <formula>NOT(ISERROR(SEARCH("PRAZO - MENOS DE 3 DIAS",F21)))</formula>
    </cfRule>
    <cfRule type="containsText" dxfId="451" priority="454" operator="containsText" text="PRAZO - MENOS DE 3 DIAS">
      <formula>NOT(ISERROR(SEARCH("PRAZO - MENOS DE 3 DIAS",F21)))</formula>
    </cfRule>
    <cfRule type="containsText" dxfId="450" priority="455" operator="containsText" text="PRAZO - MENOS DE 7 DIAS">
      <formula>NOT(ISERROR(SEARCH("PRAZO - MENOS DE 7 DIAS",F21)))</formula>
    </cfRule>
    <cfRule type="containsText" dxfId="449" priority="456" operator="containsText" text="PRAZO - MENOS DE 7 DIAS">
      <formula>NOT(ISERROR(SEARCH("PRAZO - MENOS DE 7 DIAS",F21)))</formula>
    </cfRule>
    <cfRule type="containsText" dxfId="448" priority="457" operator="containsText" text="PRAZO - MENOS DE 7 DIAS">
      <formula>NOT(ISERROR(SEARCH("PRAZO - MENOS DE 7 DIAS",F21)))</formula>
    </cfRule>
  </conditionalFormatting>
  <conditionalFormatting sqref="F22 F33">
    <cfRule type="containsText" dxfId="447" priority="433" operator="containsText" text="VENCEU">
      <formula>NOT(ISERROR(SEARCH("VENCEU",F22)))</formula>
    </cfRule>
    <cfRule type="containsText" dxfId="446" priority="434" operator="containsText" text="PRAZO - MENOS DE 7 DIAS">
      <formula>NOT(ISERROR(SEARCH("PRAZO - MENOS DE 7 DIAS",F22)))</formula>
    </cfRule>
    <cfRule type="containsText" dxfId="445" priority="435" operator="containsText" text="PRAZO - MENOS DE 3 DIAS">
      <formula>NOT(ISERROR(SEARCH("PRAZO - MENOS DE 3 DIAS",F22)))</formula>
    </cfRule>
    <cfRule type="containsText" dxfId="444" priority="436" operator="containsText" text="PRAZO - MAIS DE 30 DIAS">
      <formula>NOT(ISERROR(SEARCH("PRAZO - MAIS DE 30 DIAS",F22)))</formula>
    </cfRule>
    <cfRule type="containsText" dxfId="443" priority="442" operator="containsText" text="PRAZO - MENOS DE 3 DIAS">
      <formula>NOT(ISERROR(SEARCH("PRAZO - MENOS DE 3 DIAS",F22)))</formula>
    </cfRule>
    <cfRule type="containsText" dxfId="442" priority="443" operator="containsText" text="PRAZO - MENOS DE 30 DIAS">
      <formula>NOT(ISERROR(SEARCH("PRAZO - MENOS DE 30 DIAS",F22)))</formula>
    </cfRule>
    <cfRule type="containsText" dxfId="441" priority="444" operator="containsText" text="PRAZO - MENOS DE 7 DIAS">
      <formula>NOT(ISERROR(SEARCH("PRAZO - MENOS DE 7 DIAS",F22)))</formula>
    </cfRule>
    <cfRule type="containsText" dxfId="440" priority="445" operator="containsText" text="PRAZO - MAIS DE 30 DIAS">
      <formula>NOT(ISERROR(SEARCH("PRAZO - MAIS DE 30 DIAS",F22)))</formula>
    </cfRule>
    <cfRule type="containsText" dxfId="439" priority="446" operator="containsText" text="VENCEU">
      <formula>NOT(ISERROR(SEARCH("VENCEU",F22)))</formula>
    </cfRule>
    <cfRule type="containsText" dxfId="438" priority="447" operator="containsText" text="Prazo Mais de 30 dias">
      <formula>NOT(ISERROR(SEARCH("Prazo Mais de 30 dias",F22)))</formula>
    </cfRule>
    <cfRule type="containsText" dxfId="437" priority="448" operator="containsText" text="VENCEU">
      <formula>NOT(ISERROR(SEARCH("VENCEU",F22)))</formula>
    </cfRule>
  </conditionalFormatting>
  <conditionalFormatting sqref="F22 F33">
    <cfRule type="containsText" dxfId="436" priority="437" operator="containsText" text="PRAZO - MENOS DE 3 DIAS">
      <formula>NOT(ISERROR(SEARCH("PRAZO - MENOS DE 3 DIAS",F22)))</formula>
    </cfRule>
    <cfRule type="containsText" dxfId="435" priority="438" operator="containsText" text="PRAZO - MENOS DE 3 DIAS">
      <formula>NOT(ISERROR(SEARCH("PRAZO - MENOS DE 3 DIAS",F22)))</formula>
    </cfRule>
    <cfRule type="containsText" dxfId="434" priority="439" operator="containsText" text="PRAZO - MENOS DE 7 DIAS">
      <formula>NOT(ISERROR(SEARCH("PRAZO - MENOS DE 7 DIAS",F22)))</formula>
    </cfRule>
    <cfRule type="containsText" dxfId="433" priority="440" operator="containsText" text="PRAZO - MENOS DE 7 DIAS">
      <formula>NOT(ISERROR(SEARCH("PRAZO - MENOS DE 7 DIAS",F22)))</formula>
    </cfRule>
    <cfRule type="containsText" dxfId="432" priority="441" operator="containsText" text="PRAZO - MENOS DE 7 DIAS">
      <formula>NOT(ISERROR(SEARCH("PRAZO - MENOS DE 7 DIAS",F22)))</formula>
    </cfRule>
  </conditionalFormatting>
  <conditionalFormatting sqref="F23 F34">
    <cfRule type="containsText" dxfId="431" priority="417" operator="containsText" text="VENCEU">
      <formula>NOT(ISERROR(SEARCH("VENCEU",F23)))</formula>
    </cfRule>
    <cfRule type="containsText" dxfId="430" priority="418" operator="containsText" text="PRAZO - MENOS DE 7 DIAS">
      <formula>NOT(ISERROR(SEARCH("PRAZO - MENOS DE 7 DIAS",F23)))</formula>
    </cfRule>
    <cfRule type="containsText" dxfId="429" priority="419" operator="containsText" text="PRAZO - MENOS DE 3 DIAS">
      <formula>NOT(ISERROR(SEARCH("PRAZO - MENOS DE 3 DIAS",F23)))</formula>
    </cfRule>
    <cfRule type="containsText" dxfId="428" priority="420" operator="containsText" text="PRAZO - MAIS DE 30 DIAS">
      <formula>NOT(ISERROR(SEARCH("PRAZO - MAIS DE 30 DIAS",F23)))</formula>
    </cfRule>
    <cfRule type="containsText" dxfId="427" priority="426" operator="containsText" text="PRAZO - MENOS DE 3 DIAS">
      <formula>NOT(ISERROR(SEARCH("PRAZO - MENOS DE 3 DIAS",F23)))</formula>
    </cfRule>
    <cfRule type="containsText" dxfId="426" priority="427" operator="containsText" text="PRAZO - MENOS DE 30 DIAS">
      <formula>NOT(ISERROR(SEARCH("PRAZO - MENOS DE 30 DIAS",F23)))</formula>
    </cfRule>
    <cfRule type="containsText" dxfId="425" priority="428" operator="containsText" text="PRAZO - MENOS DE 7 DIAS">
      <formula>NOT(ISERROR(SEARCH("PRAZO - MENOS DE 7 DIAS",F23)))</formula>
    </cfRule>
    <cfRule type="containsText" dxfId="424" priority="429" operator="containsText" text="PRAZO - MAIS DE 30 DIAS">
      <formula>NOT(ISERROR(SEARCH("PRAZO - MAIS DE 30 DIAS",F23)))</formula>
    </cfRule>
    <cfRule type="containsText" dxfId="423" priority="430" operator="containsText" text="VENCEU">
      <formula>NOT(ISERROR(SEARCH("VENCEU",F23)))</formula>
    </cfRule>
    <cfRule type="containsText" dxfId="422" priority="431" operator="containsText" text="Prazo Mais de 30 dias">
      <formula>NOT(ISERROR(SEARCH("Prazo Mais de 30 dias",F23)))</formula>
    </cfRule>
    <cfRule type="containsText" dxfId="421" priority="432" operator="containsText" text="VENCEU">
      <formula>NOT(ISERROR(SEARCH("VENCEU",F23)))</formula>
    </cfRule>
  </conditionalFormatting>
  <conditionalFormatting sqref="F23 F34">
    <cfRule type="containsText" dxfId="420" priority="421" operator="containsText" text="PRAZO - MENOS DE 3 DIAS">
      <formula>NOT(ISERROR(SEARCH("PRAZO - MENOS DE 3 DIAS",F23)))</formula>
    </cfRule>
    <cfRule type="containsText" dxfId="419" priority="422" operator="containsText" text="PRAZO - MENOS DE 3 DIAS">
      <formula>NOT(ISERROR(SEARCH("PRAZO - MENOS DE 3 DIAS",F23)))</formula>
    </cfRule>
    <cfRule type="containsText" dxfId="418" priority="423" operator="containsText" text="PRAZO - MENOS DE 7 DIAS">
      <formula>NOT(ISERROR(SEARCH("PRAZO - MENOS DE 7 DIAS",F23)))</formula>
    </cfRule>
    <cfRule type="containsText" dxfId="417" priority="424" operator="containsText" text="PRAZO - MENOS DE 7 DIAS">
      <formula>NOT(ISERROR(SEARCH("PRAZO - MENOS DE 7 DIAS",F23)))</formula>
    </cfRule>
    <cfRule type="containsText" dxfId="416" priority="425" operator="containsText" text="PRAZO - MENOS DE 7 DIAS">
      <formula>NOT(ISERROR(SEARCH("PRAZO - MENOS DE 7 DIAS",F23)))</formula>
    </cfRule>
  </conditionalFormatting>
  <conditionalFormatting sqref="F24 F35">
    <cfRule type="containsText" dxfId="415" priority="401" operator="containsText" text="VENCEU">
      <formula>NOT(ISERROR(SEARCH("VENCEU",F24)))</formula>
    </cfRule>
    <cfRule type="containsText" dxfId="414" priority="402" operator="containsText" text="PRAZO - MENOS DE 7 DIAS">
      <formula>NOT(ISERROR(SEARCH("PRAZO - MENOS DE 7 DIAS",F24)))</formula>
    </cfRule>
    <cfRule type="containsText" dxfId="413" priority="403" operator="containsText" text="PRAZO - MENOS DE 3 DIAS">
      <formula>NOT(ISERROR(SEARCH("PRAZO - MENOS DE 3 DIAS",F24)))</formula>
    </cfRule>
    <cfRule type="containsText" dxfId="412" priority="404" operator="containsText" text="PRAZO - MAIS DE 30 DIAS">
      <formula>NOT(ISERROR(SEARCH("PRAZO - MAIS DE 30 DIAS",F24)))</formula>
    </cfRule>
    <cfRule type="containsText" dxfId="411" priority="410" operator="containsText" text="PRAZO - MENOS DE 3 DIAS">
      <formula>NOT(ISERROR(SEARCH("PRAZO - MENOS DE 3 DIAS",F24)))</formula>
    </cfRule>
    <cfRule type="containsText" dxfId="410" priority="411" operator="containsText" text="PRAZO - MENOS DE 30 DIAS">
      <formula>NOT(ISERROR(SEARCH("PRAZO - MENOS DE 30 DIAS",F24)))</formula>
    </cfRule>
    <cfRule type="containsText" dxfId="409" priority="412" operator="containsText" text="PRAZO - MENOS DE 7 DIAS">
      <formula>NOT(ISERROR(SEARCH("PRAZO - MENOS DE 7 DIAS",F24)))</formula>
    </cfRule>
    <cfRule type="containsText" dxfId="408" priority="413" operator="containsText" text="PRAZO - MAIS DE 30 DIAS">
      <formula>NOT(ISERROR(SEARCH("PRAZO - MAIS DE 30 DIAS",F24)))</formula>
    </cfRule>
    <cfRule type="containsText" dxfId="407" priority="414" operator="containsText" text="VENCEU">
      <formula>NOT(ISERROR(SEARCH("VENCEU",F24)))</formula>
    </cfRule>
    <cfRule type="containsText" dxfId="406" priority="415" operator="containsText" text="Prazo Mais de 30 dias">
      <formula>NOT(ISERROR(SEARCH("Prazo Mais de 30 dias",F24)))</formula>
    </cfRule>
    <cfRule type="containsText" dxfId="405" priority="416" operator="containsText" text="VENCEU">
      <formula>NOT(ISERROR(SEARCH("VENCEU",F24)))</formula>
    </cfRule>
  </conditionalFormatting>
  <conditionalFormatting sqref="F24 F35">
    <cfRule type="containsText" dxfId="404" priority="405" operator="containsText" text="PRAZO - MENOS DE 3 DIAS">
      <formula>NOT(ISERROR(SEARCH("PRAZO - MENOS DE 3 DIAS",F24)))</formula>
    </cfRule>
    <cfRule type="containsText" dxfId="403" priority="406" operator="containsText" text="PRAZO - MENOS DE 3 DIAS">
      <formula>NOT(ISERROR(SEARCH("PRAZO - MENOS DE 3 DIAS",F24)))</formula>
    </cfRule>
    <cfRule type="containsText" dxfId="402" priority="407" operator="containsText" text="PRAZO - MENOS DE 7 DIAS">
      <formula>NOT(ISERROR(SEARCH("PRAZO - MENOS DE 7 DIAS",F24)))</formula>
    </cfRule>
    <cfRule type="containsText" dxfId="401" priority="408" operator="containsText" text="PRAZO - MENOS DE 7 DIAS">
      <formula>NOT(ISERROR(SEARCH("PRAZO - MENOS DE 7 DIAS",F24)))</formula>
    </cfRule>
    <cfRule type="containsText" dxfId="400" priority="409" operator="containsText" text="PRAZO - MENOS DE 7 DIAS">
      <formula>NOT(ISERROR(SEARCH("PRAZO - MENOS DE 7 DIAS",F24)))</formula>
    </cfRule>
  </conditionalFormatting>
  <conditionalFormatting sqref="F36:F46 F55:F61">
    <cfRule type="containsText" dxfId="399" priority="385" operator="containsText" text="VENCEU">
      <formula>NOT(ISERROR(SEARCH("VENCEU",F36)))</formula>
    </cfRule>
    <cfRule type="containsText" dxfId="398" priority="386" operator="containsText" text="PRAZO - MENOS DE 7 DIAS">
      <formula>NOT(ISERROR(SEARCH("PRAZO - MENOS DE 7 DIAS",F36)))</formula>
    </cfRule>
    <cfRule type="containsText" dxfId="397" priority="387" operator="containsText" text="PRAZO - MENOS DE 3 DIAS">
      <formula>NOT(ISERROR(SEARCH("PRAZO - MENOS DE 3 DIAS",F36)))</formula>
    </cfRule>
    <cfRule type="containsText" dxfId="396" priority="388" operator="containsText" text="PRAZO - MAIS DE 30 DIAS">
      <formula>NOT(ISERROR(SEARCH("PRAZO - MAIS DE 30 DIAS",F36)))</formula>
    </cfRule>
    <cfRule type="containsText" dxfId="395" priority="394" operator="containsText" text="PRAZO - MENOS DE 3 DIAS">
      <formula>NOT(ISERROR(SEARCH("PRAZO - MENOS DE 3 DIAS",F36)))</formula>
    </cfRule>
    <cfRule type="containsText" dxfId="394" priority="395" operator="containsText" text="PRAZO - MENOS DE 30 DIAS">
      <formula>NOT(ISERROR(SEARCH("PRAZO - MENOS DE 30 DIAS",F36)))</formula>
    </cfRule>
    <cfRule type="containsText" dxfId="393" priority="396" operator="containsText" text="PRAZO - MENOS DE 7 DIAS">
      <formula>NOT(ISERROR(SEARCH("PRAZO - MENOS DE 7 DIAS",F36)))</formula>
    </cfRule>
    <cfRule type="containsText" dxfId="392" priority="397" operator="containsText" text="PRAZO - MAIS DE 30 DIAS">
      <formula>NOT(ISERROR(SEARCH("PRAZO - MAIS DE 30 DIAS",F36)))</formula>
    </cfRule>
    <cfRule type="containsText" dxfId="391" priority="398" operator="containsText" text="VENCEU">
      <formula>NOT(ISERROR(SEARCH("VENCEU",F36)))</formula>
    </cfRule>
    <cfRule type="containsText" dxfId="390" priority="399" operator="containsText" text="Prazo Mais de 30 dias">
      <formula>NOT(ISERROR(SEARCH("Prazo Mais de 30 dias",F36)))</formula>
    </cfRule>
    <cfRule type="containsText" dxfId="389" priority="400" operator="containsText" text="VENCEU">
      <formula>NOT(ISERROR(SEARCH("VENCEU",F36)))</formula>
    </cfRule>
  </conditionalFormatting>
  <conditionalFormatting sqref="F36:F46 F55:F61">
    <cfRule type="containsText" dxfId="388" priority="389" operator="containsText" text="PRAZO - MENOS DE 3 DIAS">
      <formula>NOT(ISERROR(SEARCH("PRAZO - MENOS DE 3 DIAS",F36)))</formula>
    </cfRule>
    <cfRule type="containsText" dxfId="387" priority="390" operator="containsText" text="PRAZO - MENOS DE 3 DIAS">
      <formula>NOT(ISERROR(SEARCH("PRAZO - MENOS DE 3 DIAS",F36)))</formula>
    </cfRule>
    <cfRule type="containsText" dxfId="386" priority="391" operator="containsText" text="PRAZO - MENOS DE 7 DIAS">
      <formula>NOT(ISERROR(SEARCH("PRAZO - MENOS DE 7 DIAS",F36)))</formula>
    </cfRule>
    <cfRule type="containsText" dxfId="385" priority="392" operator="containsText" text="PRAZO - MENOS DE 7 DIAS">
      <formula>NOT(ISERROR(SEARCH("PRAZO - MENOS DE 7 DIAS",F36)))</formula>
    </cfRule>
    <cfRule type="containsText" dxfId="384" priority="393" operator="containsText" text="PRAZO - MENOS DE 7 DIAS">
      <formula>NOT(ISERROR(SEARCH("PRAZO - MENOS DE 7 DIAS",F36)))</formula>
    </cfRule>
  </conditionalFormatting>
  <conditionalFormatting sqref="F13 F24">
    <cfRule type="containsText" dxfId="383" priority="369" operator="containsText" text="VENCEU">
      <formula>NOT(ISERROR(SEARCH("VENCEU",F13)))</formula>
    </cfRule>
    <cfRule type="containsText" dxfId="382" priority="370" operator="containsText" text="PRAZO - MENOS DE 7 DIAS">
      <formula>NOT(ISERROR(SEARCH("PRAZO - MENOS DE 7 DIAS",F13)))</formula>
    </cfRule>
    <cfRule type="containsText" dxfId="381" priority="371" operator="containsText" text="PRAZO - MENOS DE 3 DIAS">
      <formula>NOT(ISERROR(SEARCH("PRAZO - MENOS DE 3 DIAS",F13)))</formula>
    </cfRule>
    <cfRule type="containsText" dxfId="380" priority="372" operator="containsText" text="PRAZO - MAIS DE 30 DIAS">
      <formula>NOT(ISERROR(SEARCH("PRAZO - MAIS DE 30 DIAS",F13)))</formula>
    </cfRule>
    <cfRule type="containsText" dxfId="379" priority="378" operator="containsText" text="PRAZO - MENOS DE 3 DIAS">
      <formula>NOT(ISERROR(SEARCH("PRAZO - MENOS DE 3 DIAS",F13)))</formula>
    </cfRule>
    <cfRule type="containsText" dxfId="378" priority="379" operator="containsText" text="PRAZO - MENOS DE 30 DIAS">
      <formula>NOT(ISERROR(SEARCH("PRAZO - MENOS DE 30 DIAS",F13)))</formula>
    </cfRule>
    <cfRule type="containsText" dxfId="377" priority="380" operator="containsText" text="PRAZO - MENOS DE 7 DIAS">
      <formula>NOT(ISERROR(SEARCH("PRAZO - MENOS DE 7 DIAS",F13)))</formula>
    </cfRule>
    <cfRule type="containsText" dxfId="376" priority="381" operator="containsText" text="PRAZO - MAIS DE 30 DIAS">
      <formula>NOT(ISERROR(SEARCH("PRAZO - MAIS DE 30 DIAS",F13)))</formula>
    </cfRule>
    <cfRule type="containsText" dxfId="375" priority="382" operator="containsText" text="VENCEU">
      <formula>NOT(ISERROR(SEARCH("VENCEU",F13)))</formula>
    </cfRule>
    <cfRule type="containsText" dxfId="374" priority="383" operator="containsText" text="Prazo Mais de 30 dias">
      <formula>NOT(ISERROR(SEARCH("Prazo Mais de 30 dias",F13)))</formula>
    </cfRule>
    <cfRule type="containsText" dxfId="373" priority="384" operator="containsText" text="VENCEU">
      <formula>NOT(ISERROR(SEARCH("VENCEU",F13)))</formula>
    </cfRule>
  </conditionalFormatting>
  <conditionalFormatting sqref="F13 F24">
    <cfRule type="containsText" dxfId="372" priority="373" operator="containsText" text="PRAZO - MENOS DE 3 DIAS">
      <formula>NOT(ISERROR(SEARCH("PRAZO - MENOS DE 3 DIAS",F13)))</formula>
    </cfRule>
    <cfRule type="containsText" dxfId="371" priority="374" operator="containsText" text="PRAZO - MENOS DE 3 DIAS">
      <formula>NOT(ISERROR(SEARCH("PRAZO - MENOS DE 3 DIAS",F13)))</formula>
    </cfRule>
    <cfRule type="containsText" dxfId="370" priority="375" operator="containsText" text="PRAZO - MENOS DE 7 DIAS">
      <formula>NOT(ISERROR(SEARCH("PRAZO - MENOS DE 7 DIAS",F13)))</formula>
    </cfRule>
    <cfRule type="containsText" dxfId="369" priority="376" operator="containsText" text="PRAZO - MENOS DE 7 DIAS">
      <formula>NOT(ISERROR(SEARCH("PRAZO - MENOS DE 7 DIAS",F13)))</formula>
    </cfRule>
    <cfRule type="containsText" dxfId="368" priority="377" operator="containsText" text="PRAZO - MENOS DE 7 DIAS">
      <formula>NOT(ISERROR(SEARCH("PRAZO - MENOS DE 7 DIAS",F13)))</formula>
    </cfRule>
  </conditionalFormatting>
  <conditionalFormatting sqref="F14">
    <cfRule type="containsText" dxfId="367" priority="353" operator="containsText" text="VENCEU">
      <formula>NOT(ISERROR(SEARCH("VENCEU",F14)))</formula>
    </cfRule>
    <cfRule type="containsText" dxfId="366" priority="354" operator="containsText" text="PRAZO - MENOS DE 7 DIAS">
      <formula>NOT(ISERROR(SEARCH("PRAZO - MENOS DE 7 DIAS",F14)))</formula>
    </cfRule>
    <cfRule type="containsText" dxfId="365" priority="355" operator="containsText" text="PRAZO - MENOS DE 3 DIAS">
      <formula>NOT(ISERROR(SEARCH("PRAZO - MENOS DE 3 DIAS",F14)))</formula>
    </cfRule>
    <cfRule type="containsText" dxfId="364" priority="356" operator="containsText" text="PRAZO - MAIS DE 30 DIAS">
      <formula>NOT(ISERROR(SEARCH("PRAZO - MAIS DE 30 DIAS",F14)))</formula>
    </cfRule>
    <cfRule type="containsText" dxfId="363" priority="362" operator="containsText" text="PRAZO - MENOS DE 3 DIAS">
      <formula>NOT(ISERROR(SEARCH("PRAZO - MENOS DE 3 DIAS",F14)))</formula>
    </cfRule>
    <cfRule type="containsText" dxfId="362" priority="363" operator="containsText" text="PRAZO - MENOS DE 30 DIAS">
      <formula>NOT(ISERROR(SEARCH("PRAZO - MENOS DE 30 DIAS",F14)))</formula>
    </cfRule>
    <cfRule type="containsText" dxfId="361" priority="364" operator="containsText" text="PRAZO - MENOS DE 7 DIAS">
      <formula>NOT(ISERROR(SEARCH("PRAZO - MENOS DE 7 DIAS",F14)))</formula>
    </cfRule>
    <cfRule type="containsText" dxfId="360" priority="365" operator="containsText" text="PRAZO - MAIS DE 30 DIAS">
      <formula>NOT(ISERROR(SEARCH("PRAZO - MAIS DE 30 DIAS",F14)))</formula>
    </cfRule>
    <cfRule type="containsText" dxfId="359" priority="366" operator="containsText" text="VENCEU">
      <formula>NOT(ISERROR(SEARCH("VENCEU",F14)))</formula>
    </cfRule>
    <cfRule type="containsText" dxfId="358" priority="367" operator="containsText" text="Prazo Mais de 30 dias">
      <formula>NOT(ISERROR(SEARCH("Prazo Mais de 30 dias",F14)))</formula>
    </cfRule>
    <cfRule type="containsText" dxfId="357" priority="368" operator="containsText" text="VENCEU">
      <formula>NOT(ISERROR(SEARCH("VENCEU",F14)))</formula>
    </cfRule>
  </conditionalFormatting>
  <conditionalFormatting sqref="F14">
    <cfRule type="containsText" dxfId="356" priority="357" operator="containsText" text="PRAZO - MENOS DE 3 DIAS">
      <formula>NOT(ISERROR(SEARCH("PRAZO - MENOS DE 3 DIAS",F14)))</formula>
    </cfRule>
    <cfRule type="containsText" dxfId="355" priority="358" operator="containsText" text="PRAZO - MENOS DE 3 DIAS">
      <formula>NOT(ISERROR(SEARCH("PRAZO - MENOS DE 3 DIAS",F14)))</formula>
    </cfRule>
    <cfRule type="containsText" dxfId="354" priority="359" operator="containsText" text="PRAZO - MENOS DE 7 DIAS">
      <formula>NOT(ISERROR(SEARCH("PRAZO - MENOS DE 7 DIAS",F14)))</formula>
    </cfRule>
    <cfRule type="containsText" dxfId="353" priority="360" operator="containsText" text="PRAZO - MENOS DE 7 DIAS">
      <formula>NOT(ISERROR(SEARCH("PRAZO - MENOS DE 7 DIAS",F14)))</formula>
    </cfRule>
    <cfRule type="containsText" dxfId="352" priority="361" operator="containsText" text="PRAZO - MENOS DE 7 DIAS">
      <formula>NOT(ISERROR(SEARCH("PRAZO - MENOS DE 7 DIAS",F14)))</formula>
    </cfRule>
  </conditionalFormatting>
  <conditionalFormatting sqref="F15">
    <cfRule type="containsText" dxfId="351" priority="337" operator="containsText" text="VENCEU">
      <formula>NOT(ISERROR(SEARCH("VENCEU",F15)))</formula>
    </cfRule>
    <cfRule type="containsText" dxfId="350" priority="338" operator="containsText" text="PRAZO - MENOS DE 7 DIAS">
      <formula>NOT(ISERROR(SEARCH("PRAZO - MENOS DE 7 DIAS",F15)))</formula>
    </cfRule>
    <cfRule type="containsText" dxfId="349" priority="339" operator="containsText" text="PRAZO - MENOS DE 3 DIAS">
      <formula>NOT(ISERROR(SEARCH("PRAZO - MENOS DE 3 DIAS",F15)))</formula>
    </cfRule>
    <cfRule type="containsText" dxfId="348" priority="340" operator="containsText" text="PRAZO - MAIS DE 30 DIAS">
      <formula>NOT(ISERROR(SEARCH("PRAZO - MAIS DE 30 DIAS",F15)))</formula>
    </cfRule>
    <cfRule type="containsText" dxfId="347" priority="346" operator="containsText" text="PRAZO - MENOS DE 3 DIAS">
      <formula>NOT(ISERROR(SEARCH("PRAZO - MENOS DE 3 DIAS",F15)))</formula>
    </cfRule>
    <cfRule type="containsText" dxfId="346" priority="347" operator="containsText" text="PRAZO - MENOS DE 30 DIAS">
      <formula>NOT(ISERROR(SEARCH("PRAZO - MENOS DE 30 DIAS",F15)))</formula>
    </cfRule>
    <cfRule type="containsText" dxfId="345" priority="348" operator="containsText" text="PRAZO - MENOS DE 7 DIAS">
      <formula>NOT(ISERROR(SEARCH("PRAZO - MENOS DE 7 DIAS",F15)))</formula>
    </cfRule>
    <cfRule type="containsText" dxfId="344" priority="349" operator="containsText" text="PRAZO - MAIS DE 30 DIAS">
      <formula>NOT(ISERROR(SEARCH("PRAZO - MAIS DE 30 DIAS",F15)))</formula>
    </cfRule>
    <cfRule type="containsText" dxfId="343" priority="350" operator="containsText" text="VENCEU">
      <formula>NOT(ISERROR(SEARCH("VENCEU",F15)))</formula>
    </cfRule>
    <cfRule type="containsText" dxfId="342" priority="351" operator="containsText" text="Prazo Mais de 30 dias">
      <formula>NOT(ISERROR(SEARCH("Prazo Mais de 30 dias",F15)))</formula>
    </cfRule>
    <cfRule type="containsText" dxfId="341" priority="352" operator="containsText" text="VENCEU">
      <formula>NOT(ISERROR(SEARCH("VENCEU",F15)))</formula>
    </cfRule>
  </conditionalFormatting>
  <conditionalFormatting sqref="F15">
    <cfRule type="containsText" dxfId="340" priority="341" operator="containsText" text="PRAZO - MENOS DE 3 DIAS">
      <formula>NOT(ISERROR(SEARCH("PRAZO - MENOS DE 3 DIAS",F15)))</formula>
    </cfRule>
    <cfRule type="containsText" dxfId="339" priority="342" operator="containsText" text="PRAZO - MENOS DE 3 DIAS">
      <formula>NOT(ISERROR(SEARCH("PRAZO - MENOS DE 3 DIAS",F15)))</formula>
    </cfRule>
    <cfRule type="containsText" dxfId="338" priority="343" operator="containsText" text="PRAZO - MENOS DE 7 DIAS">
      <formula>NOT(ISERROR(SEARCH("PRAZO - MENOS DE 7 DIAS",F15)))</formula>
    </cfRule>
    <cfRule type="containsText" dxfId="337" priority="344" operator="containsText" text="PRAZO - MENOS DE 7 DIAS">
      <formula>NOT(ISERROR(SEARCH("PRAZO - MENOS DE 7 DIAS",F15)))</formula>
    </cfRule>
    <cfRule type="containsText" dxfId="336" priority="345" operator="containsText" text="PRAZO - MENOS DE 7 DIAS">
      <formula>NOT(ISERROR(SEARCH("PRAZO - MENOS DE 7 DIAS",F15)))</formula>
    </cfRule>
  </conditionalFormatting>
  <conditionalFormatting sqref="F16">
    <cfRule type="containsText" dxfId="335" priority="321" operator="containsText" text="VENCEU">
      <formula>NOT(ISERROR(SEARCH("VENCEU",F16)))</formula>
    </cfRule>
    <cfRule type="containsText" dxfId="334" priority="322" operator="containsText" text="PRAZO - MENOS DE 7 DIAS">
      <formula>NOT(ISERROR(SEARCH("PRAZO - MENOS DE 7 DIAS",F16)))</formula>
    </cfRule>
    <cfRule type="containsText" dxfId="333" priority="323" operator="containsText" text="PRAZO - MENOS DE 3 DIAS">
      <formula>NOT(ISERROR(SEARCH("PRAZO - MENOS DE 3 DIAS",F16)))</formula>
    </cfRule>
    <cfRule type="containsText" dxfId="332" priority="324" operator="containsText" text="PRAZO - MAIS DE 30 DIAS">
      <formula>NOT(ISERROR(SEARCH("PRAZO - MAIS DE 30 DIAS",F16)))</formula>
    </cfRule>
    <cfRule type="containsText" dxfId="331" priority="330" operator="containsText" text="PRAZO - MENOS DE 3 DIAS">
      <formula>NOT(ISERROR(SEARCH("PRAZO - MENOS DE 3 DIAS",F16)))</formula>
    </cfRule>
    <cfRule type="containsText" dxfId="330" priority="331" operator="containsText" text="PRAZO - MENOS DE 30 DIAS">
      <formula>NOT(ISERROR(SEARCH("PRAZO - MENOS DE 30 DIAS",F16)))</formula>
    </cfRule>
    <cfRule type="containsText" dxfId="329" priority="332" operator="containsText" text="PRAZO - MENOS DE 7 DIAS">
      <formula>NOT(ISERROR(SEARCH("PRAZO - MENOS DE 7 DIAS",F16)))</formula>
    </cfRule>
    <cfRule type="containsText" dxfId="328" priority="333" operator="containsText" text="PRAZO - MAIS DE 30 DIAS">
      <formula>NOT(ISERROR(SEARCH("PRAZO - MAIS DE 30 DIAS",F16)))</formula>
    </cfRule>
    <cfRule type="containsText" dxfId="327" priority="334" operator="containsText" text="VENCEU">
      <formula>NOT(ISERROR(SEARCH("VENCEU",F16)))</formula>
    </cfRule>
    <cfRule type="containsText" dxfId="326" priority="335" operator="containsText" text="Prazo Mais de 30 dias">
      <formula>NOT(ISERROR(SEARCH("Prazo Mais de 30 dias",F16)))</formula>
    </cfRule>
    <cfRule type="containsText" dxfId="325" priority="336" operator="containsText" text="VENCEU">
      <formula>NOT(ISERROR(SEARCH("VENCEU",F16)))</formula>
    </cfRule>
  </conditionalFormatting>
  <conditionalFormatting sqref="F16">
    <cfRule type="containsText" dxfId="324" priority="325" operator="containsText" text="PRAZO - MENOS DE 3 DIAS">
      <formula>NOT(ISERROR(SEARCH("PRAZO - MENOS DE 3 DIAS",F16)))</formula>
    </cfRule>
    <cfRule type="containsText" dxfId="323" priority="326" operator="containsText" text="PRAZO - MENOS DE 3 DIAS">
      <formula>NOT(ISERROR(SEARCH("PRAZO - MENOS DE 3 DIAS",F16)))</formula>
    </cfRule>
    <cfRule type="containsText" dxfId="322" priority="327" operator="containsText" text="PRAZO - MENOS DE 7 DIAS">
      <formula>NOT(ISERROR(SEARCH("PRAZO - MENOS DE 7 DIAS",F16)))</formula>
    </cfRule>
    <cfRule type="containsText" dxfId="321" priority="328" operator="containsText" text="PRAZO - MENOS DE 7 DIAS">
      <formula>NOT(ISERROR(SEARCH("PRAZO - MENOS DE 7 DIAS",F16)))</formula>
    </cfRule>
    <cfRule type="containsText" dxfId="320" priority="329" operator="containsText" text="PRAZO - MENOS DE 7 DIAS">
      <formula>NOT(ISERROR(SEARCH("PRAZO - MENOS DE 7 DIAS",F16)))</formula>
    </cfRule>
  </conditionalFormatting>
  <conditionalFormatting sqref="F17">
    <cfRule type="containsText" dxfId="319" priority="305" operator="containsText" text="VENCEU">
      <formula>NOT(ISERROR(SEARCH("VENCEU",F17)))</formula>
    </cfRule>
    <cfRule type="containsText" dxfId="318" priority="306" operator="containsText" text="PRAZO - MENOS DE 7 DIAS">
      <formula>NOT(ISERROR(SEARCH("PRAZO - MENOS DE 7 DIAS",F17)))</formula>
    </cfRule>
    <cfRule type="containsText" dxfId="317" priority="307" operator="containsText" text="PRAZO - MENOS DE 3 DIAS">
      <formula>NOT(ISERROR(SEARCH("PRAZO - MENOS DE 3 DIAS",F17)))</formula>
    </cfRule>
    <cfRule type="containsText" dxfId="316" priority="308" operator="containsText" text="PRAZO - MAIS DE 30 DIAS">
      <formula>NOT(ISERROR(SEARCH("PRAZO - MAIS DE 30 DIAS",F17)))</formula>
    </cfRule>
    <cfRule type="containsText" dxfId="315" priority="314" operator="containsText" text="PRAZO - MENOS DE 3 DIAS">
      <formula>NOT(ISERROR(SEARCH("PRAZO - MENOS DE 3 DIAS",F17)))</formula>
    </cfRule>
    <cfRule type="containsText" dxfId="314" priority="315" operator="containsText" text="PRAZO - MENOS DE 30 DIAS">
      <formula>NOT(ISERROR(SEARCH("PRAZO - MENOS DE 30 DIAS",F17)))</formula>
    </cfRule>
    <cfRule type="containsText" dxfId="313" priority="316" operator="containsText" text="PRAZO - MENOS DE 7 DIAS">
      <formula>NOT(ISERROR(SEARCH("PRAZO - MENOS DE 7 DIAS",F17)))</formula>
    </cfRule>
    <cfRule type="containsText" dxfId="312" priority="317" operator="containsText" text="PRAZO - MAIS DE 30 DIAS">
      <formula>NOT(ISERROR(SEARCH("PRAZO - MAIS DE 30 DIAS",F17)))</formula>
    </cfRule>
    <cfRule type="containsText" dxfId="311" priority="318" operator="containsText" text="VENCEU">
      <formula>NOT(ISERROR(SEARCH("VENCEU",F17)))</formula>
    </cfRule>
    <cfRule type="containsText" dxfId="310" priority="319" operator="containsText" text="Prazo Mais de 30 dias">
      <formula>NOT(ISERROR(SEARCH("Prazo Mais de 30 dias",F17)))</formula>
    </cfRule>
    <cfRule type="containsText" dxfId="309" priority="320" operator="containsText" text="VENCEU">
      <formula>NOT(ISERROR(SEARCH("VENCEU",F17)))</formula>
    </cfRule>
  </conditionalFormatting>
  <conditionalFormatting sqref="F17">
    <cfRule type="containsText" dxfId="308" priority="309" operator="containsText" text="PRAZO - MENOS DE 3 DIAS">
      <formula>NOT(ISERROR(SEARCH("PRAZO - MENOS DE 3 DIAS",F17)))</formula>
    </cfRule>
    <cfRule type="containsText" dxfId="307" priority="310" operator="containsText" text="PRAZO - MENOS DE 3 DIAS">
      <formula>NOT(ISERROR(SEARCH("PRAZO - MENOS DE 3 DIAS",F17)))</formula>
    </cfRule>
    <cfRule type="containsText" dxfId="306" priority="311" operator="containsText" text="PRAZO - MENOS DE 7 DIAS">
      <formula>NOT(ISERROR(SEARCH("PRAZO - MENOS DE 7 DIAS",F17)))</formula>
    </cfRule>
    <cfRule type="containsText" dxfId="305" priority="312" operator="containsText" text="PRAZO - MENOS DE 7 DIAS">
      <formula>NOT(ISERROR(SEARCH("PRAZO - MENOS DE 7 DIAS",F17)))</formula>
    </cfRule>
    <cfRule type="containsText" dxfId="304" priority="313" operator="containsText" text="PRAZO - MENOS DE 7 DIAS">
      <formula>NOT(ISERROR(SEARCH("PRAZO - MENOS DE 7 DIAS",F17)))</formula>
    </cfRule>
  </conditionalFormatting>
  <conditionalFormatting sqref="F18">
    <cfRule type="containsText" dxfId="303" priority="289" operator="containsText" text="VENCEU">
      <formula>NOT(ISERROR(SEARCH("VENCEU",F18)))</formula>
    </cfRule>
    <cfRule type="containsText" dxfId="302" priority="290" operator="containsText" text="PRAZO - MENOS DE 7 DIAS">
      <formula>NOT(ISERROR(SEARCH("PRAZO - MENOS DE 7 DIAS",F18)))</formula>
    </cfRule>
    <cfRule type="containsText" dxfId="301" priority="291" operator="containsText" text="PRAZO - MENOS DE 3 DIAS">
      <formula>NOT(ISERROR(SEARCH("PRAZO - MENOS DE 3 DIAS",F18)))</formula>
    </cfRule>
    <cfRule type="containsText" dxfId="300" priority="292" operator="containsText" text="PRAZO - MAIS DE 30 DIAS">
      <formula>NOT(ISERROR(SEARCH("PRAZO - MAIS DE 30 DIAS",F18)))</formula>
    </cfRule>
    <cfRule type="containsText" dxfId="299" priority="298" operator="containsText" text="PRAZO - MENOS DE 3 DIAS">
      <formula>NOT(ISERROR(SEARCH("PRAZO - MENOS DE 3 DIAS",F18)))</formula>
    </cfRule>
    <cfRule type="containsText" dxfId="298" priority="299" operator="containsText" text="PRAZO - MENOS DE 30 DIAS">
      <formula>NOT(ISERROR(SEARCH("PRAZO - MENOS DE 30 DIAS",F18)))</formula>
    </cfRule>
    <cfRule type="containsText" dxfId="297" priority="300" operator="containsText" text="PRAZO - MENOS DE 7 DIAS">
      <formula>NOT(ISERROR(SEARCH("PRAZO - MENOS DE 7 DIAS",F18)))</formula>
    </cfRule>
    <cfRule type="containsText" dxfId="296" priority="301" operator="containsText" text="PRAZO - MAIS DE 30 DIAS">
      <formula>NOT(ISERROR(SEARCH("PRAZO - MAIS DE 30 DIAS",F18)))</formula>
    </cfRule>
    <cfRule type="containsText" dxfId="295" priority="302" operator="containsText" text="VENCEU">
      <formula>NOT(ISERROR(SEARCH("VENCEU",F18)))</formula>
    </cfRule>
    <cfRule type="containsText" dxfId="294" priority="303" operator="containsText" text="Prazo Mais de 30 dias">
      <formula>NOT(ISERROR(SEARCH("Prazo Mais de 30 dias",F18)))</formula>
    </cfRule>
    <cfRule type="containsText" dxfId="293" priority="304" operator="containsText" text="VENCEU">
      <formula>NOT(ISERROR(SEARCH("VENCEU",F18)))</formula>
    </cfRule>
  </conditionalFormatting>
  <conditionalFormatting sqref="F18">
    <cfRule type="containsText" dxfId="292" priority="293" operator="containsText" text="PRAZO - MENOS DE 3 DIAS">
      <formula>NOT(ISERROR(SEARCH("PRAZO - MENOS DE 3 DIAS",F18)))</formula>
    </cfRule>
    <cfRule type="containsText" dxfId="291" priority="294" operator="containsText" text="PRAZO - MENOS DE 3 DIAS">
      <formula>NOT(ISERROR(SEARCH("PRAZO - MENOS DE 3 DIAS",F18)))</formula>
    </cfRule>
    <cfRule type="containsText" dxfId="290" priority="295" operator="containsText" text="PRAZO - MENOS DE 7 DIAS">
      <formula>NOT(ISERROR(SEARCH("PRAZO - MENOS DE 7 DIAS",F18)))</formula>
    </cfRule>
    <cfRule type="containsText" dxfId="289" priority="296" operator="containsText" text="PRAZO - MENOS DE 7 DIAS">
      <formula>NOT(ISERROR(SEARCH("PRAZO - MENOS DE 7 DIAS",F18)))</formula>
    </cfRule>
    <cfRule type="containsText" dxfId="288" priority="297" operator="containsText" text="PRAZO - MENOS DE 7 DIAS">
      <formula>NOT(ISERROR(SEARCH("PRAZO - MENOS DE 7 DIAS",F18)))</formula>
    </cfRule>
  </conditionalFormatting>
  <conditionalFormatting sqref="F19">
    <cfRule type="containsText" dxfId="287" priority="273" operator="containsText" text="VENCEU">
      <formula>NOT(ISERROR(SEARCH("VENCEU",F19)))</formula>
    </cfRule>
    <cfRule type="containsText" dxfId="286" priority="274" operator="containsText" text="PRAZO - MENOS DE 7 DIAS">
      <formula>NOT(ISERROR(SEARCH("PRAZO - MENOS DE 7 DIAS",F19)))</formula>
    </cfRule>
    <cfRule type="containsText" dxfId="285" priority="275" operator="containsText" text="PRAZO - MENOS DE 3 DIAS">
      <formula>NOT(ISERROR(SEARCH("PRAZO - MENOS DE 3 DIAS",F19)))</formula>
    </cfRule>
    <cfRule type="containsText" dxfId="284" priority="276" operator="containsText" text="PRAZO - MAIS DE 30 DIAS">
      <formula>NOT(ISERROR(SEARCH("PRAZO - MAIS DE 30 DIAS",F19)))</formula>
    </cfRule>
    <cfRule type="containsText" dxfId="283" priority="282" operator="containsText" text="PRAZO - MENOS DE 3 DIAS">
      <formula>NOT(ISERROR(SEARCH("PRAZO - MENOS DE 3 DIAS",F19)))</formula>
    </cfRule>
    <cfRule type="containsText" dxfId="282" priority="283" operator="containsText" text="PRAZO - MENOS DE 30 DIAS">
      <formula>NOT(ISERROR(SEARCH("PRAZO - MENOS DE 30 DIAS",F19)))</formula>
    </cfRule>
    <cfRule type="containsText" dxfId="281" priority="284" operator="containsText" text="PRAZO - MENOS DE 7 DIAS">
      <formula>NOT(ISERROR(SEARCH("PRAZO - MENOS DE 7 DIAS",F19)))</formula>
    </cfRule>
    <cfRule type="containsText" dxfId="280" priority="285" operator="containsText" text="PRAZO - MAIS DE 30 DIAS">
      <formula>NOT(ISERROR(SEARCH("PRAZO - MAIS DE 30 DIAS",F19)))</formula>
    </cfRule>
    <cfRule type="containsText" dxfId="279" priority="286" operator="containsText" text="VENCEU">
      <formula>NOT(ISERROR(SEARCH("VENCEU",F19)))</formula>
    </cfRule>
    <cfRule type="containsText" dxfId="278" priority="287" operator="containsText" text="Prazo Mais de 30 dias">
      <formula>NOT(ISERROR(SEARCH("Prazo Mais de 30 dias",F19)))</formula>
    </cfRule>
    <cfRule type="containsText" dxfId="277" priority="288" operator="containsText" text="VENCEU">
      <formula>NOT(ISERROR(SEARCH("VENCEU",F19)))</formula>
    </cfRule>
  </conditionalFormatting>
  <conditionalFormatting sqref="F19">
    <cfRule type="containsText" dxfId="276" priority="277" operator="containsText" text="PRAZO - MENOS DE 3 DIAS">
      <formula>NOT(ISERROR(SEARCH("PRAZO - MENOS DE 3 DIAS",F19)))</formula>
    </cfRule>
    <cfRule type="containsText" dxfId="275" priority="278" operator="containsText" text="PRAZO - MENOS DE 3 DIAS">
      <formula>NOT(ISERROR(SEARCH("PRAZO - MENOS DE 3 DIAS",F19)))</formula>
    </cfRule>
    <cfRule type="containsText" dxfId="274" priority="279" operator="containsText" text="PRAZO - MENOS DE 7 DIAS">
      <formula>NOT(ISERROR(SEARCH("PRAZO - MENOS DE 7 DIAS",F19)))</formula>
    </cfRule>
    <cfRule type="containsText" dxfId="273" priority="280" operator="containsText" text="PRAZO - MENOS DE 7 DIAS">
      <formula>NOT(ISERROR(SEARCH("PRAZO - MENOS DE 7 DIAS",F19)))</formula>
    </cfRule>
    <cfRule type="containsText" dxfId="272" priority="281" operator="containsText" text="PRAZO - MENOS DE 7 DIAS">
      <formula>NOT(ISERROR(SEARCH("PRAZO - MENOS DE 7 DIAS",F19)))</formula>
    </cfRule>
  </conditionalFormatting>
  <conditionalFormatting sqref="F20">
    <cfRule type="containsText" dxfId="271" priority="257" operator="containsText" text="VENCEU">
      <formula>NOT(ISERROR(SEARCH("VENCEU",F20)))</formula>
    </cfRule>
    <cfRule type="containsText" dxfId="270" priority="258" operator="containsText" text="PRAZO - MENOS DE 7 DIAS">
      <formula>NOT(ISERROR(SEARCH("PRAZO - MENOS DE 7 DIAS",F20)))</formula>
    </cfRule>
    <cfRule type="containsText" dxfId="269" priority="259" operator="containsText" text="PRAZO - MENOS DE 3 DIAS">
      <formula>NOT(ISERROR(SEARCH("PRAZO - MENOS DE 3 DIAS",F20)))</formula>
    </cfRule>
    <cfRule type="containsText" dxfId="268" priority="260" operator="containsText" text="PRAZO - MAIS DE 30 DIAS">
      <formula>NOT(ISERROR(SEARCH("PRAZO - MAIS DE 30 DIAS",F20)))</formula>
    </cfRule>
    <cfRule type="containsText" dxfId="267" priority="266" operator="containsText" text="PRAZO - MENOS DE 3 DIAS">
      <formula>NOT(ISERROR(SEARCH("PRAZO - MENOS DE 3 DIAS",F20)))</formula>
    </cfRule>
    <cfRule type="containsText" dxfId="266" priority="267" operator="containsText" text="PRAZO - MENOS DE 30 DIAS">
      <formula>NOT(ISERROR(SEARCH("PRAZO - MENOS DE 30 DIAS",F20)))</formula>
    </cfRule>
    <cfRule type="containsText" dxfId="265" priority="268" operator="containsText" text="PRAZO - MENOS DE 7 DIAS">
      <formula>NOT(ISERROR(SEARCH("PRAZO - MENOS DE 7 DIAS",F20)))</formula>
    </cfRule>
    <cfRule type="containsText" dxfId="264" priority="269" operator="containsText" text="PRAZO - MAIS DE 30 DIAS">
      <formula>NOT(ISERROR(SEARCH("PRAZO - MAIS DE 30 DIAS",F20)))</formula>
    </cfRule>
    <cfRule type="containsText" dxfId="263" priority="270" operator="containsText" text="VENCEU">
      <formula>NOT(ISERROR(SEARCH("VENCEU",F20)))</formula>
    </cfRule>
    <cfRule type="containsText" dxfId="262" priority="271" operator="containsText" text="Prazo Mais de 30 dias">
      <formula>NOT(ISERROR(SEARCH("Prazo Mais de 30 dias",F20)))</formula>
    </cfRule>
    <cfRule type="containsText" dxfId="261" priority="272" operator="containsText" text="VENCEU">
      <formula>NOT(ISERROR(SEARCH("VENCEU",F20)))</formula>
    </cfRule>
  </conditionalFormatting>
  <conditionalFormatting sqref="F20">
    <cfRule type="containsText" dxfId="260" priority="261" operator="containsText" text="PRAZO - MENOS DE 3 DIAS">
      <formula>NOT(ISERROR(SEARCH("PRAZO - MENOS DE 3 DIAS",F20)))</formula>
    </cfRule>
    <cfRule type="containsText" dxfId="259" priority="262" operator="containsText" text="PRAZO - MENOS DE 3 DIAS">
      <formula>NOT(ISERROR(SEARCH("PRAZO - MENOS DE 3 DIAS",F20)))</formula>
    </cfRule>
    <cfRule type="containsText" dxfId="258" priority="263" operator="containsText" text="PRAZO - MENOS DE 7 DIAS">
      <formula>NOT(ISERROR(SEARCH("PRAZO - MENOS DE 7 DIAS",F20)))</formula>
    </cfRule>
    <cfRule type="containsText" dxfId="257" priority="264" operator="containsText" text="PRAZO - MENOS DE 7 DIAS">
      <formula>NOT(ISERROR(SEARCH("PRAZO - MENOS DE 7 DIAS",F20)))</formula>
    </cfRule>
    <cfRule type="containsText" dxfId="256" priority="265" operator="containsText" text="PRAZO - MENOS DE 7 DIAS">
      <formula>NOT(ISERROR(SEARCH("PRAZO - MENOS DE 7 DIAS",F20)))</formula>
    </cfRule>
  </conditionalFormatting>
  <conditionalFormatting sqref="F21">
    <cfRule type="containsText" dxfId="255" priority="241" operator="containsText" text="VENCEU">
      <formula>NOT(ISERROR(SEARCH("VENCEU",F21)))</formula>
    </cfRule>
    <cfRule type="containsText" dxfId="254" priority="242" operator="containsText" text="PRAZO - MENOS DE 7 DIAS">
      <formula>NOT(ISERROR(SEARCH("PRAZO - MENOS DE 7 DIAS",F21)))</formula>
    </cfRule>
    <cfRule type="containsText" dxfId="253" priority="243" operator="containsText" text="PRAZO - MENOS DE 3 DIAS">
      <formula>NOT(ISERROR(SEARCH("PRAZO - MENOS DE 3 DIAS",F21)))</formula>
    </cfRule>
    <cfRule type="containsText" dxfId="252" priority="244" operator="containsText" text="PRAZO - MAIS DE 30 DIAS">
      <formula>NOT(ISERROR(SEARCH("PRAZO - MAIS DE 30 DIAS",F21)))</formula>
    </cfRule>
    <cfRule type="containsText" dxfId="251" priority="250" operator="containsText" text="PRAZO - MENOS DE 3 DIAS">
      <formula>NOT(ISERROR(SEARCH("PRAZO - MENOS DE 3 DIAS",F21)))</formula>
    </cfRule>
    <cfRule type="containsText" dxfId="250" priority="251" operator="containsText" text="PRAZO - MENOS DE 30 DIAS">
      <formula>NOT(ISERROR(SEARCH("PRAZO - MENOS DE 30 DIAS",F21)))</formula>
    </cfRule>
    <cfRule type="containsText" dxfId="249" priority="252" operator="containsText" text="PRAZO - MENOS DE 7 DIAS">
      <formula>NOT(ISERROR(SEARCH("PRAZO - MENOS DE 7 DIAS",F21)))</formula>
    </cfRule>
    <cfRule type="containsText" dxfId="248" priority="253" operator="containsText" text="PRAZO - MAIS DE 30 DIAS">
      <formula>NOT(ISERROR(SEARCH("PRAZO - MAIS DE 30 DIAS",F21)))</formula>
    </cfRule>
    <cfRule type="containsText" dxfId="247" priority="254" operator="containsText" text="VENCEU">
      <formula>NOT(ISERROR(SEARCH("VENCEU",F21)))</formula>
    </cfRule>
    <cfRule type="containsText" dxfId="246" priority="255" operator="containsText" text="Prazo Mais de 30 dias">
      <formula>NOT(ISERROR(SEARCH("Prazo Mais de 30 dias",F21)))</formula>
    </cfRule>
    <cfRule type="containsText" dxfId="245" priority="256" operator="containsText" text="VENCEU">
      <formula>NOT(ISERROR(SEARCH("VENCEU",F21)))</formula>
    </cfRule>
  </conditionalFormatting>
  <conditionalFormatting sqref="F21">
    <cfRule type="containsText" dxfId="244" priority="245" operator="containsText" text="PRAZO - MENOS DE 3 DIAS">
      <formula>NOT(ISERROR(SEARCH("PRAZO - MENOS DE 3 DIAS",F21)))</formula>
    </cfRule>
    <cfRule type="containsText" dxfId="243" priority="246" operator="containsText" text="PRAZO - MENOS DE 3 DIAS">
      <formula>NOT(ISERROR(SEARCH("PRAZO - MENOS DE 3 DIAS",F21)))</formula>
    </cfRule>
    <cfRule type="containsText" dxfId="242" priority="247" operator="containsText" text="PRAZO - MENOS DE 7 DIAS">
      <formula>NOT(ISERROR(SEARCH("PRAZO - MENOS DE 7 DIAS",F21)))</formula>
    </cfRule>
    <cfRule type="containsText" dxfId="241" priority="248" operator="containsText" text="PRAZO - MENOS DE 7 DIAS">
      <formula>NOT(ISERROR(SEARCH("PRAZO - MENOS DE 7 DIAS",F21)))</formula>
    </cfRule>
    <cfRule type="containsText" dxfId="240" priority="249" operator="containsText" text="PRAZO - MENOS DE 7 DIAS">
      <formula>NOT(ISERROR(SEARCH("PRAZO - MENOS DE 7 DIAS",F21)))</formula>
    </cfRule>
  </conditionalFormatting>
  <conditionalFormatting sqref="F22">
    <cfRule type="containsText" dxfId="239" priority="225" operator="containsText" text="VENCEU">
      <formula>NOT(ISERROR(SEARCH("VENCEU",F22)))</formula>
    </cfRule>
    <cfRule type="containsText" dxfId="238" priority="226" operator="containsText" text="PRAZO - MENOS DE 7 DIAS">
      <formula>NOT(ISERROR(SEARCH("PRAZO - MENOS DE 7 DIAS",F22)))</formula>
    </cfRule>
    <cfRule type="containsText" dxfId="237" priority="227" operator="containsText" text="PRAZO - MENOS DE 3 DIAS">
      <formula>NOT(ISERROR(SEARCH("PRAZO - MENOS DE 3 DIAS",F22)))</formula>
    </cfRule>
    <cfRule type="containsText" dxfId="236" priority="228" operator="containsText" text="PRAZO - MAIS DE 30 DIAS">
      <formula>NOT(ISERROR(SEARCH("PRAZO - MAIS DE 30 DIAS",F22)))</formula>
    </cfRule>
    <cfRule type="containsText" dxfId="235" priority="234" operator="containsText" text="PRAZO - MENOS DE 3 DIAS">
      <formula>NOT(ISERROR(SEARCH("PRAZO - MENOS DE 3 DIAS",F22)))</formula>
    </cfRule>
    <cfRule type="containsText" dxfId="234" priority="235" operator="containsText" text="PRAZO - MENOS DE 30 DIAS">
      <formula>NOT(ISERROR(SEARCH("PRAZO - MENOS DE 30 DIAS",F22)))</formula>
    </cfRule>
    <cfRule type="containsText" dxfId="233" priority="236" operator="containsText" text="PRAZO - MENOS DE 7 DIAS">
      <formula>NOT(ISERROR(SEARCH("PRAZO - MENOS DE 7 DIAS",F22)))</formula>
    </cfRule>
    <cfRule type="containsText" dxfId="232" priority="237" operator="containsText" text="PRAZO - MAIS DE 30 DIAS">
      <formula>NOT(ISERROR(SEARCH("PRAZO - MAIS DE 30 DIAS",F22)))</formula>
    </cfRule>
    <cfRule type="containsText" dxfId="231" priority="238" operator="containsText" text="VENCEU">
      <formula>NOT(ISERROR(SEARCH("VENCEU",F22)))</formula>
    </cfRule>
    <cfRule type="containsText" dxfId="230" priority="239" operator="containsText" text="Prazo Mais de 30 dias">
      <formula>NOT(ISERROR(SEARCH("Prazo Mais de 30 dias",F22)))</formula>
    </cfRule>
    <cfRule type="containsText" dxfId="229" priority="240" operator="containsText" text="VENCEU">
      <formula>NOT(ISERROR(SEARCH("VENCEU",F22)))</formula>
    </cfRule>
  </conditionalFormatting>
  <conditionalFormatting sqref="F22">
    <cfRule type="containsText" dxfId="228" priority="229" operator="containsText" text="PRAZO - MENOS DE 3 DIAS">
      <formula>NOT(ISERROR(SEARCH("PRAZO - MENOS DE 3 DIAS",F22)))</formula>
    </cfRule>
    <cfRule type="containsText" dxfId="227" priority="230" operator="containsText" text="PRAZO - MENOS DE 3 DIAS">
      <formula>NOT(ISERROR(SEARCH("PRAZO - MENOS DE 3 DIAS",F22)))</formula>
    </cfRule>
    <cfRule type="containsText" dxfId="226" priority="231" operator="containsText" text="PRAZO - MENOS DE 7 DIAS">
      <formula>NOT(ISERROR(SEARCH("PRAZO - MENOS DE 7 DIAS",F22)))</formula>
    </cfRule>
    <cfRule type="containsText" dxfId="225" priority="232" operator="containsText" text="PRAZO - MENOS DE 7 DIAS">
      <formula>NOT(ISERROR(SEARCH("PRAZO - MENOS DE 7 DIAS",F22)))</formula>
    </cfRule>
    <cfRule type="containsText" dxfId="224" priority="233" operator="containsText" text="PRAZO - MENOS DE 7 DIAS">
      <formula>NOT(ISERROR(SEARCH("PRAZO - MENOS DE 7 DIAS",F22)))</formula>
    </cfRule>
  </conditionalFormatting>
  <conditionalFormatting sqref="F23">
    <cfRule type="containsText" dxfId="223" priority="209" operator="containsText" text="VENCEU">
      <formula>NOT(ISERROR(SEARCH("VENCEU",F23)))</formula>
    </cfRule>
    <cfRule type="containsText" dxfId="222" priority="210" operator="containsText" text="PRAZO - MENOS DE 7 DIAS">
      <formula>NOT(ISERROR(SEARCH("PRAZO - MENOS DE 7 DIAS",F23)))</formula>
    </cfRule>
    <cfRule type="containsText" dxfId="221" priority="211" operator="containsText" text="PRAZO - MENOS DE 3 DIAS">
      <formula>NOT(ISERROR(SEARCH("PRAZO - MENOS DE 3 DIAS",F23)))</formula>
    </cfRule>
    <cfRule type="containsText" dxfId="220" priority="212" operator="containsText" text="PRAZO - MAIS DE 30 DIAS">
      <formula>NOT(ISERROR(SEARCH("PRAZO - MAIS DE 30 DIAS",F23)))</formula>
    </cfRule>
    <cfRule type="containsText" dxfId="219" priority="218" operator="containsText" text="PRAZO - MENOS DE 3 DIAS">
      <formula>NOT(ISERROR(SEARCH("PRAZO - MENOS DE 3 DIAS",F23)))</formula>
    </cfRule>
    <cfRule type="containsText" dxfId="218" priority="219" operator="containsText" text="PRAZO - MENOS DE 30 DIAS">
      <formula>NOT(ISERROR(SEARCH("PRAZO - MENOS DE 30 DIAS",F23)))</formula>
    </cfRule>
    <cfRule type="containsText" dxfId="217" priority="220" operator="containsText" text="PRAZO - MENOS DE 7 DIAS">
      <formula>NOT(ISERROR(SEARCH("PRAZO - MENOS DE 7 DIAS",F23)))</formula>
    </cfRule>
    <cfRule type="containsText" dxfId="216" priority="221" operator="containsText" text="PRAZO - MAIS DE 30 DIAS">
      <formula>NOT(ISERROR(SEARCH("PRAZO - MAIS DE 30 DIAS",F23)))</formula>
    </cfRule>
    <cfRule type="containsText" dxfId="215" priority="222" operator="containsText" text="VENCEU">
      <formula>NOT(ISERROR(SEARCH("VENCEU",F23)))</formula>
    </cfRule>
    <cfRule type="containsText" dxfId="214" priority="223" operator="containsText" text="Prazo Mais de 30 dias">
      <formula>NOT(ISERROR(SEARCH("Prazo Mais de 30 dias",F23)))</formula>
    </cfRule>
    <cfRule type="containsText" dxfId="213" priority="224" operator="containsText" text="VENCEU">
      <formula>NOT(ISERROR(SEARCH("VENCEU",F23)))</formula>
    </cfRule>
  </conditionalFormatting>
  <conditionalFormatting sqref="F23">
    <cfRule type="containsText" dxfId="212" priority="213" operator="containsText" text="PRAZO - MENOS DE 3 DIAS">
      <formula>NOT(ISERROR(SEARCH("PRAZO - MENOS DE 3 DIAS",F23)))</formula>
    </cfRule>
    <cfRule type="containsText" dxfId="211" priority="214" operator="containsText" text="PRAZO - MENOS DE 3 DIAS">
      <formula>NOT(ISERROR(SEARCH("PRAZO - MENOS DE 3 DIAS",F23)))</formula>
    </cfRule>
    <cfRule type="containsText" dxfId="210" priority="215" operator="containsText" text="PRAZO - MENOS DE 7 DIAS">
      <formula>NOT(ISERROR(SEARCH("PRAZO - MENOS DE 7 DIAS",F23)))</formula>
    </cfRule>
    <cfRule type="containsText" dxfId="209" priority="216" operator="containsText" text="PRAZO - MENOS DE 7 DIAS">
      <formula>NOT(ISERROR(SEARCH("PRAZO - MENOS DE 7 DIAS",F23)))</formula>
    </cfRule>
    <cfRule type="containsText" dxfId="208" priority="217" operator="containsText" text="PRAZO - MENOS DE 7 DIAS">
      <formula>NOT(ISERROR(SEARCH("PRAZO - MENOS DE 7 DIAS",F23)))</formula>
    </cfRule>
  </conditionalFormatting>
  <conditionalFormatting sqref="F34">
    <cfRule type="containsText" dxfId="207" priority="193" operator="containsText" text="VENCEU">
      <formula>NOT(ISERROR(SEARCH("VENCEU",F34)))</formula>
    </cfRule>
    <cfRule type="containsText" dxfId="206" priority="194" operator="containsText" text="PRAZO - MENOS DE 7 DIAS">
      <formula>NOT(ISERROR(SEARCH("PRAZO - MENOS DE 7 DIAS",F34)))</formula>
    </cfRule>
    <cfRule type="containsText" dxfId="205" priority="195" operator="containsText" text="PRAZO - MENOS DE 3 DIAS">
      <formula>NOT(ISERROR(SEARCH("PRAZO - MENOS DE 3 DIAS",F34)))</formula>
    </cfRule>
    <cfRule type="containsText" dxfId="204" priority="196" operator="containsText" text="PRAZO - MAIS DE 30 DIAS">
      <formula>NOT(ISERROR(SEARCH("PRAZO - MAIS DE 30 DIAS",F34)))</formula>
    </cfRule>
    <cfRule type="containsText" dxfId="203" priority="202" operator="containsText" text="PRAZO - MENOS DE 3 DIAS">
      <formula>NOT(ISERROR(SEARCH("PRAZO - MENOS DE 3 DIAS",F34)))</formula>
    </cfRule>
    <cfRule type="containsText" dxfId="202" priority="203" operator="containsText" text="PRAZO - MENOS DE 30 DIAS">
      <formula>NOT(ISERROR(SEARCH("PRAZO - MENOS DE 30 DIAS",F34)))</formula>
    </cfRule>
    <cfRule type="containsText" dxfId="201" priority="204" operator="containsText" text="PRAZO - MENOS DE 7 DIAS">
      <formula>NOT(ISERROR(SEARCH("PRAZO - MENOS DE 7 DIAS",F34)))</formula>
    </cfRule>
    <cfRule type="containsText" dxfId="200" priority="205" operator="containsText" text="PRAZO - MAIS DE 30 DIAS">
      <formula>NOT(ISERROR(SEARCH("PRAZO - MAIS DE 30 DIAS",F34)))</formula>
    </cfRule>
    <cfRule type="containsText" dxfId="199" priority="206" operator="containsText" text="VENCEU">
      <formula>NOT(ISERROR(SEARCH("VENCEU",F34)))</formula>
    </cfRule>
    <cfRule type="containsText" dxfId="198" priority="207" operator="containsText" text="Prazo Mais de 30 dias">
      <formula>NOT(ISERROR(SEARCH("Prazo Mais de 30 dias",F34)))</formula>
    </cfRule>
    <cfRule type="containsText" dxfId="197" priority="208" operator="containsText" text="VENCEU">
      <formula>NOT(ISERROR(SEARCH("VENCEU",F34)))</formula>
    </cfRule>
  </conditionalFormatting>
  <conditionalFormatting sqref="F34">
    <cfRule type="containsText" dxfId="196" priority="197" operator="containsText" text="PRAZO - MENOS DE 3 DIAS">
      <formula>NOT(ISERROR(SEARCH("PRAZO - MENOS DE 3 DIAS",F34)))</formula>
    </cfRule>
    <cfRule type="containsText" dxfId="195" priority="198" operator="containsText" text="PRAZO - MENOS DE 3 DIAS">
      <formula>NOT(ISERROR(SEARCH("PRAZO - MENOS DE 3 DIAS",F34)))</formula>
    </cfRule>
    <cfRule type="containsText" dxfId="194" priority="199" operator="containsText" text="PRAZO - MENOS DE 7 DIAS">
      <formula>NOT(ISERROR(SEARCH("PRAZO - MENOS DE 7 DIAS",F34)))</formula>
    </cfRule>
    <cfRule type="containsText" dxfId="193" priority="200" operator="containsText" text="PRAZO - MENOS DE 7 DIAS">
      <formula>NOT(ISERROR(SEARCH("PRAZO - MENOS DE 7 DIAS",F34)))</formula>
    </cfRule>
    <cfRule type="containsText" dxfId="192" priority="201" operator="containsText" text="PRAZO - MENOS DE 7 DIAS">
      <formula>NOT(ISERROR(SEARCH("PRAZO - MENOS DE 7 DIAS",F34)))</formula>
    </cfRule>
  </conditionalFormatting>
  <conditionalFormatting sqref="F35">
    <cfRule type="containsText" dxfId="191" priority="177" operator="containsText" text="VENCEU">
      <formula>NOT(ISERROR(SEARCH("VENCEU",F35)))</formula>
    </cfRule>
    <cfRule type="containsText" dxfId="190" priority="178" operator="containsText" text="PRAZO - MENOS DE 7 DIAS">
      <formula>NOT(ISERROR(SEARCH("PRAZO - MENOS DE 7 DIAS",F35)))</formula>
    </cfRule>
    <cfRule type="containsText" dxfId="189" priority="179" operator="containsText" text="PRAZO - MENOS DE 3 DIAS">
      <formula>NOT(ISERROR(SEARCH("PRAZO - MENOS DE 3 DIAS",F35)))</formula>
    </cfRule>
    <cfRule type="containsText" dxfId="188" priority="180" operator="containsText" text="PRAZO - MAIS DE 30 DIAS">
      <formula>NOT(ISERROR(SEARCH("PRAZO - MAIS DE 30 DIAS",F35)))</formula>
    </cfRule>
    <cfRule type="containsText" dxfId="187" priority="186" operator="containsText" text="PRAZO - MENOS DE 3 DIAS">
      <formula>NOT(ISERROR(SEARCH("PRAZO - MENOS DE 3 DIAS",F35)))</formula>
    </cfRule>
    <cfRule type="containsText" dxfId="186" priority="187" operator="containsText" text="PRAZO - MENOS DE 30 DIAS">
      <formula>NOT(ISERROR(SEARCH("PRAZO - MENOS DE 30 DIAS",F35)))</formula>
    </cfRule>
    <cfRule type="containsText" dxfId="185" priority="188" operator="containsText" text="PRAZO - MENOS DE 7 DIAS">
      <formula>NOT(ISERROR(SEARCH("PRAZO - MENOS DE 7 DIAS",F35)))</formula>
    </cfRule>
    <cfRule type="containsText" dxfId="184" priority="189" operator="containsText" text="PRAZO - MAIS DE 30 DIAS">
      <formula>NOT(ISERROR(SEARCH("PRAZO - MAIS DE 30 DIAS",F35)))</formula>
    </cfRule>
    <cfRule type="containsText" dxfId="183" priority="190" operator="containsText" text="VENCEU">
      <formula>NOT(ISERROR(SEARCH("VENCEU",F35)))</formula>
    </cfRule>
    <cfRule type="containsText" dxfId="182" priority="191" operator="containsText" text="Prazo Mais de 30 dias">
      <formula>NOT(ISERROR(SEARCH("Prazo Mais de 30 dias",F35)))</formula>
    </cfRule>
    <cfRule type="containsText" dxfId="181" priority="192" operator="containsText" text="VENCEU">
      <formula>NOT(ISERROR(SEARCH("VENCEU",F35)))</formula>
    </cfRule>
  </conditionalFormatting>
  <conditionalFormatting sqref="F35">
    <cfRule type="containsText" dxfId="180" priority="181" operator="containsText" text="PRAZO - MENOS DE 3 DIAS">
      <formula>NOT(ISERROR(SEARCH("PRAZO - MENOS DE 3 DIAS",F35)))</formula>
    </cfRule>
    <cfRule type="containsText" dxfId="179" priority="182" operator="containsText" text="PRAZO - MENOS DE 3 DIAS">
      <formula>NOT(ISERROR(SEARCH("PRAZO - MENOS DE 3 DIAS",F35)))</formula>
    </cfRule>
    <cfRule type="containsText" dxfId="178" priority="183" operator="containsText" text="PRAZO - MENOS DE 7 DIAS">
      <formula>NOT(ISERROR(SEARCH("PRAZO - MENOS DE 7 DIAS",F35)))</formula>
    </cfRule>
    <cfRule type="containsText" dxfId="177" priority="184" operator="containsText" text="PRAZO - MENOS DE 7 DIAS">
      <formula>NOT(ISERROR(SEARCH("PRAZO - MENOS DE 7 DIAS",F35)))</formula>
    </cfRule>
    <cfRule type="containsText" dxfId="176" priority="185" operator="containsText" text="PRAZO - MENOS DE 7 DIAS">
      <formula>NOT(ISERROR(SEARCH("PRAZO - MENOS DE 7 DIAS",F35)))</formula>
    </cfRule>
  </conditionalFormatting>
  <conditionalFormatting sqref="F25">
    <cfRule type="containsText" dxfId="175" priority="161" operator="containsText" text="VENCEU">
      <formula>NOT(ISERROR(SEARCH("VENCEU",F25)))</formula>
    </cfRule>
    <cfRule type="containsText" dxfId="174" priority="162" operator="containsText" text="PRAZO - MENOS DE 7 DIAS">
      <formula>NOT(ISERROR(SEARCH("PRAZO - MENOS DE 7 DIAS",F25)))</formula>
    </cfRule>
    <cfRule type="containsText" dxfId="173" priority="163" operator="containsText" text="PRAZO - MENOS DE 3 DIAS">
      <formula>NOT(ISERROR(SEARCH("PRAZO - MENOS DE 3 DIAS",F25)))</formula>
    </cfRule>
    <cfRule type="containsText" dxfId="172" priority="164" operator="containsText" text="PRAZO - MAIS DE 30 DIAS">
      <formula>NOT(ISERROR(SEARCH("PRAZO - MAIS DE 30 DIAS",F25)))</formula>
    </cfRule>
    <cfRule type="containsText" dxfId="171" priority="170" operator="containsText" text="PRAZO - MENOS DE 3 DIAS">
      <formula>NOT(ISERROR(SEARCH("PRAZO - MENOS DE 3 DIAS",F25)))</formula>
    </cfRule>
    <cfRule type="containsText" dxfId="170" priority="171" operator="containsText" text="PRAZO - MENOS DE 30 DIAS">
      <formula>NOT(ISERROR(SEARCH("PRAZO - MENOS DE 30 DIAS",F25)))</formula>
    </cfRule>
    <cfRule type="containsText" dxfId="169" priority="172" operator="containsText" text="PRAZO - MENOS DE 7 DIAS">
      <formula>NOT(ISERROR(SEARCH("PRAZO - MENOS DE 7 DIAS",F25)))</formula>
    </cfRule>
    <cfRule type="containsText" dxfId="168" priority="173" operator="containsText" text="PRAZO - MAIS DE 30 DIAS">
      <formula>NOT(ISERROR(SEARCH("PRAZO - MAIS DE 30 DIAS",F25)))</formula>
    </cfRule>
    <cfRule type="containsText" dxfId="167" priority="174" operator="containsText" text="VENCEU">
      <formula>NOT(ISERROR(SEARCH("VENCEU",F25)))</formula>
    </cfRule>
    <cfRule type="containsText" dxfId="166" priority="175" operator="containsText" text="Prazo Mais de 30 dias">
      <formula>NOT(ISERROR(SEARCH("Prazo Mais de 30 dias",F25)))</formula>
    </cfRule>
    <cfRule type="containsText" dxfId="165" priority="176" operator="containsText" text="VENCEU">
      <formula>NOT(ISERROR(SEARCH("VENCEU",F25)))</formula>
    </cfRule>
  </conditionalFormatting>
  <conditionalFormatting sqref="F25">
    <cfRule type="containsText" dxfId="164" priority="165" operator="containsText" text="PRAZO - MENOS DE 3 DIAS">
      <formula>NOT(ISERROR(SEARCH("PRAZO - MENOS DE 3 DIAS",F25)))</formula>
    </cfRule>
    <cfRule type="containsText" dxfId="163" priority="166" operator="containsText" text="PRAZO - MENOS DE 3 DIAS">
      <formula>NOT(ISERROR(SEARCH("PRAZO - MENOS DE 3 DIAS",F25)))</formula>
    </cfRule>
    <cfRule type="containsText" dxfId="162" priority="167" operator="containsText" text="PRAZO - MENOS DE 7 DIAS">
      <formula>NOT(ISERROR(SEARCH("PRAZO - MENOS DE 7 DIAS",F25)))</formula>
    </cfRule>
    <cfRule type="containsText" dxfId="161" priority="168" operator="containsText" text="PRAZO - MENOS DE 7 DIAS">
      <formula>NOT(ISERROR(SEARCH("PRAZO - MENOS DE 7 DIAS",F25)))</formula>
    </cfRule>
    <cfRule type="containsText" dxfId="160" priority="169" operator="containsText" text="PRAZO - MENOS DE 7 DIAS">
      <formula>NOT(ISERROR(SEARCH("PRAZO - MENOS DE 7 DIAS",F25)))</formula>
    </cfRule>
  </conditionalFormatting>
  <conditionalFormatting sqref="F26">
    <cfRule type="containsText" dxfId="159" priority="145" operator="containsText" text="VENCEU">
      <formula>NOT(ISERROR(SEARCH("VENCEU",F26)))</formula>
    </cfRule>
    <cfRule type="containsText" dxfId="158" priority="146" operator="containsText" text="PRAZO - MENOS DE 7 DIAS">
      <formula>NOT(ISERROR(SEARCH("PRAZO - MENOS DE 7 DIAS",F26)))</formula>
    </cfRule>
    <cfRule type="containsText" dxfId="157" priority="147" operator="containsText" text="PRAZO - MENOS DE 3 DIAS">
      <formula>NOT(ISERROR(SEARCH("PRAZO - MENOS DE 3 DIAS",F26)))</formula>
    </cfRule>
    <cfRule type="containsText" dxfId="156" priority="148" operator="containsText" text="PRAZO - MAIS DE 30 DIAS">
      <formula>NOT(ISERROR(SEARCH("PRAZO - MAIS DE 30 DIAS",F26)))</formula>
    </cfRule>
    <cfRule type="containsText" dxfId="155" priority="154" operator="containsText" text="PRAZO - MENOS DE 3 DIAS">
      <formula>NOT(ISERROR(SEARCH("PRAZO - MENOS DE 3 DIAS",F26)))</formula>
    </cfRule>
    <cfRule type="containsText" dxfId="154" priority="155" operator="containsText" text="PRAZO - MENOS DE 30 DIAS">
      <formula>NOT(ISERROR(SEARCH("PRAZO - MENOS DE 30 DIAS",F26)))</formula>
    </cfRule>
    <cfRule type="containsText" dxfId="153" priority="156" operator="containsText" text="PRAZO - MENOS DE 7 DIAS">
      <formula>NOT(ISERROR(SEARCH("PRAZO - MENOS DE 7 DIAS",F26)))</formula>
    </cfRule>
    <cfRule type="containsText" dxfId="152" priority="157" operator="containsText" text="PRAZO - MAIS DE 30 DIAS">
      <formula>NOT(ISERROR(SEARCH("PRAZO - MAIS DE 30 DIAS",F26)))</formula>
    </cfRule>
    <cfRule type="containsText" dxfId="151" priority="158" operator="containsText" text="VENCEU">
      <formula>NOT(ISERROR(SEARCH("VENCEU",F26)))</formula>
    </cfRule>
    <cfRule type="containsText" dxfId="150" priority="159" operator="containsText" text="Prazo Mais de 30 dias">
      <formula>NOT(ISERROR(SEARCH("Prazo Mais de 30 dias",F26)))</formula>
    </cfRule>
    <cfRule type="containsText" dxfId="149" priority="160" operator="containsText" text="VENCEU">
      <formula>NOT(ISERROR(SEARCH("VENCEU",F26)))</formula>
    </cfRule>
  </conditionalFormatting>
  <conditionalFormatting sqref="F26">
    <cfRule type="containsText" dxfId="148" priority="149" operator="containsText" text="PRAZO - MENOS DE 3 DIAS">
      <formula>NOT(ISERROR(SEARCH("PRAZO - MENOS DE 3 DIAS",F26)))</formula>
    </cfRule>
    <cfRule type="containsText" dxfId="147" priority="150" operator="containsText" text="PRAZO - MENOS DE 3 DIAS">
      <formula>NOT(ISERROR(SEARCH("PRAZO - MENOS DE 3 DIAS",F26)))</formula>
    </cfRule>
    <cfRule type="containsText" dxfId="146" priority="151" operator="containsText" text="PRAZO - MENOS DE 7 DIAS">
      <formula>NOT(ISERROR(SEARCH("PRAZO - MENOS DE 7 DIAS",F26)))</formula>
    </cfRule>
    <cfRule type="containsText" dxfId="145" priority="152" operator="containsText" text="PRAZO - MENOS DE 7 DIAS">
      <formula>NOT(ISERROR(SEARCH("PRAZO - MENOS DE 7 DIAS",F26)))</formula>
    </cfRule>
    <cfRule type="containsText" dxfId="144" priority="153" operator="containsText" text="PRAZO - MENOS DE 7 DIAS">
      <formula>NOT(ISERROR(SEARCH("PRAZO - MENOS DE 7 DIAS",F26)))</formula>
    </cfRule>
  </conditionalFormatting>
  <conditionalFormatting sqref="F27">
    <cfRule type="containsText" dxfId="143" priority="129" operator="containsText" text="VENCEU">
      <formula>NOT(ISERROR(SEARCH("VENCEU",F27)))</formula>
    </cfRule>
    <cfRule type="containsText" dxfId="142" priority="130" operator="containsText" text="PRAZO - MENOS DE 7 DIAS">
      <formula>NOT(ISERROR(SEARCH("PRAZO - MENOS DE 7 DIAS",F27)))</formula>
    </cfRule>
    <cfRule type="containsText" dxfId="141" priority="131" operator="containsText" text="PRAZO - MENOS DE 3 DIAS">
      <formula>NOT(ISERROR(SEARCH("PRAZO - MENOS DE 3 DIAS",F27)))</formula>
    </cfRule>
    <cfRule type="containsText" dxfId="140" priority="132" operator="containsText" text="PRAZO - MAIS DE 30 DIAS">
      <formula>NOT(ISERROR(SEARCH("PRAZO - MAIS DE 30 DIAS",F27)))</formula>
    </cfRule>
    <cfRule type="containsText" dxfId="139" priority="138" operator="containsText" text="PRAZO - MENOS DE 3 DIAS">
      <formula>NOT(ISERROR(SEARCH("PRAZO - MENOS DE 3 DIAS",F27)))</formula>
    </cfRule>
    <cfRule type="containsText" dxfId="138" priority="139" operator="containsText" text="PRAZO - MENOS DE 30 DIAS">
      <formula>NOT(ISERROR(SEARCH("PRAZO - MENOS DE 30 DIAS",F27)))</formula>
    </cfRule>
    <cfRule type="containsText" dxfId="137" priority="140" operator="containsText" text="PRAZO - MENOS DE 7 DIAS">
      <formula>NOT(ISERROR(SEARCH("PRAZO - MENOS DE 7 DIAS",F27)))</formula>
    </cfRule>
    <cfRule type="containsText" dxfId="136" priority="141" operator="containsText" text="PRAZO - MAIS DE 30 DIAS">
      <formula>NOT(ISERROR(SEARCH("PRAZO - MAIS DE 30 DIAS",F27)))</formula>
    </cfRule>
    <cfRule type="containsText" dxfId="135" priority="142" operator="containsText" text="VENCEU">
      <formula>NOT(ISERROR(SEARCH("VENCEU",F27)))</formula>
    </cfRule>
    <cfRule type="containsText" dxfId="134" priority="143" operator="containsText" text="Prazo Mais de 30 dias">
      <formula>NOT(ISERROR(SEARCH("Prazo Mais de 30 dias",F27)))</formula>
    </cfRule>
    <cfRule type="containsText" dxfId="133" priority="144" operator="containsText" text="VENCEU">
      <formula>NOT(ISERROR(SEARCH("VENCEU",F27)))</formula>
    </cfRule>
  </conditionalFormatting>
  <conditionalFormatting sqref="F27">
    <cfRule type="containsText" dxfId="132" priority="133" operator="containsText" text="PRAZO - MENOS DE 3 DIAS">
      <formula>NOT(ISERROR(SEARCH("PRAZO - MENOS DE 3 DIAS",F27)))</formula>
    </cfRule>
    <cfRule type="containsText" dxfId="131" priority="134" operator="containsText" text="PRAZO - MENOS DE 3 DIAS">
      <formula>NOT(ISERROR(SEARCH("PRAZO - MENOS DE 3 DIAS",F27)))</formula>
    </cfRule>
    <cfRule type="containsText" dxfId="130" priority="135" operator="containsText" text="PRAZO - MENOS DE 7 DIAS">
      <formula>NOT(ISERROR(SEARCH("PRAZO - MENOS DE 7 DIAS",F27)))</formula>
    </cfRule>
    <cfRule type="containsText" dxfId="129" priority="136" operator="containsText" text="PRAZO - MENOS DE 7 DIAS">
      <formula>NOT(ISERROR(SEARCH("PRAZO - MENOS DE 7 DIAS",F27)))</formula>
    </cfRule>
    <cfRule type="containsText" dxfId="128" priority="137" operator="containsText" text="PRAZO - MENOS DE 7 DIAS">
      <formula>NOT(ISERROR(SEARCH("PRAZO - MENOS DE 7 DIAS",F27)))</formula>
    </cfRule>
  </conditionalFormatting>
  <conditionalFormatting sqref="F28">
    <cfRule type="containsText" dxfId="127" priority="113" operator="containsText" text="VENCEU">
      <formula>NOT(ISERROR(SEARCH("VENCEU",F28)))</formula>
    </cfRule>
    <cfRule type="containsText" dxfId="126" priority="114" operator="containsText" text="PRAZO - MENOS DE 7 DIAS">
      <formula>NOT(ISERROR(SEARCH("PRAZO - MENOS DE 7 DIAS",F28)))</formula>
    </cfRule>
    <cfRule type="containsText" dxfId="125" priority="115" operator="containsText" text="PRAZO - MENOS DE 3 DIAS">
      <formula>NOT(ISERROR(SEARCH("PRAZO - MENOS DE 3 DIAS",F28)))</formula>
    </cfRule>
    <cfRule type="containsText" dxfId="124" priority="116" operator="containsText" text="PRAZO - MAIS DE 30 DIAS">
      <formula>NOT(ISERROR(SEARCH("PRAZO - MAIS DE 30 DIAS",F28)))</formula>
    </cfRule>
    <cfRule type="containsText" dxfId="123" priority="122" operator="containsText" text="PRAZO - MENOS DE 3 DIAS">
      <formula>NOT(ISERROR(SEARCH("PRAZO - MENOS DE 3 DIAS",F28)))</formula>
    </cfRule>
    <cfRule type="containsText" dxfId="122" priority="123" operator="containsText" text="PRAZO - MENOS DE 30 DIAS">
      <formula>NOT(ISERROR(SEARCH("PRAZO - MENOS DE 30 DIAS",F28)))</formula>
    </cfRule>
    <cfRule type="containsText" dxfId="121" priority="124" operator="containsText" text="PRAZO - MENOS DE 7 DIAS">
      <formula>NOT(ISERROR(SEARCH("PRAZO - MENOS DE 7 DIAS",F28)))</formula>
    </cfRule>
    <cfRule type="containsText" dxfId="120" priority="125" operator="containsText" text="PRAZO - MAIS DE 30 DIAS">
      <formula>NOT(ISERROR(SEARCH("PRAZO - MAIS DE 30 DIAS",F28)))</formula>
    </cfRule>
    <cfRule type="containsText" dxfId="119" priority="126" operator="containsText" text="VENCEU">
      <formula>NOT(ISERROR(SEARCH("VENCEU",F28)))</formula>
    </cfRule>
    <cfRule type="containsText" dxfId="118" priority="127" operator="containsText" text="Prazo Mais de 30 dias">
      <formula>NOT(ISERROR(SEARCH("Prazo Mais de 30 dias",F28)))</formula>
    </cfRule>
    <cfRule type="containsText" dxfId="117" priority="128" operator="containsText" text="VENCEU">
      <formula>NOT(ISERROR(SEARCH("VENCEU",F28)))</formula>
    </cfRule>
  </conditionalFormatting>
  <conditionalFormatting sqref="F28">
    <cfRule type="containsText" dxfId="116" priority="117" operator="containsText" text="PRAZO - MENOS DE 3 DIAS">
      <formula>NOT(ISERROR(SEARCH("PRAZO - MENOS DE 3 DIAS",F28)))</formula>
    </cfRule>
    <cfRule type="containsText" dxfId="115" priority="118" operator="containsText" text="PRAZO - MENOS DE 3 DIAS">
      <formula>NOT(ISERROR(SEARCH("PRAZO - MENOS DE 3 DIAS",F28)))</formula>
    </cfRule>
    <cfRule type="containsText" dxfId="114" priority="119" operator="containsText" text="PRAZO - MENOS DE 7 DIAS">
      <formula>NOT(ISERROR(SEARCH("PRAZO - MENOS DE 7 DIAS",F28)))</formula>
    </cfRule>
    <cfRule type="containsText" dxfId="113" priority="120" operator="containsText" text="PRAZO - MENOS DE 7 DIAS">
      <formula>NOT(ISERROR(SEARCH("PRAZO - MENOS DE 7 DIAS",F28)))</formula>
    </cfRule>
    <cfRule type="containsText" dxfId="112" priority="121" operator="containsText" text="PRAZO - MENOS DE 7 DIAS">
      <formula>NOT(ISERROR(SEARCH("PRAZO - MENOS DE 7 DIAS",F28)))</formula>
    </cfRule>
  </conditionalFormatting>
  <conditionalFormatting sqref="F29">
    <cfRule type="containsText" dxfId="111" priority="97" operator="containsText" text="VENCEU">
      <formula>NOT(ISERROR(SEARCH("VENCEU",F29)))</formula>
    </cfRule>
    <cfRule type="containsText" dxfId="110" priority="98" operator="containsText" text="PRAZO - MENOS DE 7 DIAS">
      <formula>NOT(ISERROR(SEARCH("PRAZO - MENOS DE 7 DIAS",F29)))</formula>
    </cfRule>
    <cfRule type="containsText" dxfId="109" priority="99" operator="containsText" text="PRAZO - MENOS DE 3 DIAS">
      <formula>NOT(ISERROR(SEARCH("PRAZO - MENOS DE 3 DIAS",F29)))</formula>
    </cfRule>
    <cfRule type="containsText" dxfId="108" priority="100" operator="containsText" text="PRAZO - MAIS DE 30 DIAS">
      <formula>NOT(ISERROR(SEARCH("PRAZO - MAIS DE 30 DIAS",F29)))</formula>
    </cfRule>
    <cfRule type="containsText" dxfId="107" priority="106" operator="containsText" text="PRAZO - MENOS DE 3 DIAS">
      <formula>NOT(ISERROR(SEARCH("PRAZO - MENOS DE 3 DIAS",F29)))</formula>
    </cfRule>
    <cfRule type="containsText" dxfId="106" priority="107" operator="containsText" text="PRAZO - MENOS DE 30 DIAS">
      <formula>NOT(ISERROR(SEARCH("PRAZO - MENOS DE 30 DIAS",F29)))</formula>
    </cfRule>
    <cfRule type="containsText" dxfId="105" priority="108" operator="containsText" text="PRAZO - MENOS DE 7 DIAS">
      <formula>NOT(ISERROR(SEARCH("PRAZO - MENOS DE 7 DIAS",F29)))</formula>
    </cfRule>
    <cfRule type="containsText" dxfId="104" priority="109" operator="containsText" text="PRAZO - MAIS DE 30 DIAS">
      <formula>NOT(ISERROR(SEARCH("PRAZO - MAIS DE 30 DIAS",F29)))</formula>
    </cfRule>
    <cfRule type="containsText" dxfId="103" priority="110" operator="containsText" text="VENCEU">
      <formula>NOT(ISERROR(SEARCH("VENCEU",F29)))</formula>
    </cfRule>
    <cfRule type="containsText" dxfId="102" priority="111" operator="containsText" text="Prazo Mais de 30 dias">
      <formula>NOT(ISERROR(SEARCH("Prazo Mais de 30 dias",F29)))</formula>
    </cfRule>
    <cfRule type="containsText" dxfId="101" priority="112" operator="containsText" text="VENCEU">
      <formula>NOT(ISERROR(SEARCH("VENCEU",F29)))</formula>
    </cfRule>
  </conditionalFormatting>
  <conditionalFormatting sqref="F29">
    <cfRule type="containsText" dxfId="100" priority="101" operator="containsText" text="PRAZO - MENOS DE 3 DIAS">
      <formula>NOT(ISERROR(SEARCH("PRAZO - MENOS DE 3 DIAS",F29)))</formula>
    </cfRule>
    <cfRule type="containsText" dxfId="99" priority="102" operator="containsText" text="PRAZO - MENOS DE 3 DIAS">
      <formula>NOT(ISERROR(SEARCH("PRAZO - MENOS DE 3 DIAS",F29)))</formula>
    </cfRule>
    <cfRule type="containsText" dxfId="98" priority="103" operator="containsText" text="PRAZO - MENOS DE 7 DIAS">
      <formula>NOT(ISERROR(SEARCH("PRAZO - MENOS DE 7 DIAS",F29)))</formula>
    </cfRule>
    <cfRule type="containsText" dxfId="97" priority="104" operator="containsText" text="PRAZO - MENOS DE 7 DIAS">
      <formula>NOT(ISERROR(SEARCH("PRAZO - MENOS DE 7 DIAS",F29)))</formula>
    </cfRule>
    <cfRule type="containsText" dxfId="96" priority="105" operator="containsText" text="PRAZO - MENOS DE 7 DIAS">
      <formula>NOT(ISERROR(SEARCH("PRAZO - MENOS DE 7 DIAS",F29)))</formula>
    </cfRule>
  </conditionalFormatting>
  <conditionalFormatting sqref="F30">
    <cfRule type="containsText" dxfId="95" priority="81" operator="containsText" text="VENCEU">
      <formula>NOT(ISERROR(SEARCH("VENCEU",F30)))</formula>
    </cfRule>
    <cfRule type="containsText" dxfId="94" priority="82" operator="containsText" text="PRAZO - MENOS DE 7 DIAS">
      <formula>NOT(ISERROR(SEARCH("PRAZO - MENOS DE 7 DIAS",F30)))</formula>
    </cfRule>
    <cfRule type="containsText" dxfId="93" priority="83" operator="containsText" text="PRAZO - MENOS DE 3 DIAS">
      <formula>NOT(ISERROR(SEARCH("PRAZO - MENOS DE 3 DIAS",F30)))</formula>
    </cfRule>
    <cfRule type="containsText" dxfId="92" priority="84" operator="containsText" text="PRAZO - MAIS DE 30 DIAS">
      <formula>NOT(ISERROR(SEARCH("PRAZO - MAIS DE 30 DIAS",F30)))</formula>
    </cfRule>
    <cfRule type="containsText" dxfId="91" priority="90" operator="containsText" text="PRAZO - MENOS DE 3 DIAS">
      <formula>NOT(ISERROR(SEARCH("PRAZO - MENOS DE 3 DIAS",F30)))</formula>
    </cfRule>
    <cfRule type="containsText" dxfId="90" priority="91" operator="containsText" text="PRAZO - MENOS DE 30 DIAS">
      <formula>NOT(ISERROR(SEARCH("PRAZO - MENOS DE 30 DIAS",F30)))</formula>
    </cfRule>
    <cfRule type="containsText" dxfId="89" priority="92" operator="containsText" text="PRAZO - MENOS DE 7 DIAS">
      <formula>NOT(ISERROR(SEARCH("PRAZO - MENOS DE 7 DIAS",F30)))</formula>
    </cfRule>
    <cfRule type="containsText" dxfId="88" priority="93" operator="containsText" text="PRAZO - MAIS DE 30 DIAS">
      <formula>NOT(ISERROR(SEARCH("PRAZO - MAIS DE 30 DIAS",F30)))</formula>
    </cfRule>
    <cfRule type="containsText" dxfId="87" priority="94" operator="containsText" text="VENCEU">
      <formula>NOT(ISERROR(SEARCH("VENCEU",F30)))</formula>
    </cfRule>
    <cfRule type="containsText" dxfId="86" priority="95" operator="containsText" text="Prazo Mais de 30 dias">
      <formula>NOT(ISERROR(SEARCH("Prazo Mais de 30 dias",F30)))</formula>
    </cfRule>
    <cfRule type="containsText" dxfId="85" priority="96" operator="containsText" text="VENCEU">
      <formula>NOT(ISERROR(SEARCH("VENCEU",F30)))</formula>
    </cfRule>
  </conditionalFormatting>
  <conditionalFormatting sqref="F30">
    <cfRule type="containsText" dxfId="84" priority="85" operator="containsText" text="PRAZO - MENOS DE 3 DIAS">
      <formula>NOT(ISERROR(SEARCH("PRAZO - MENOS DE 3 DIAS",F30)))</formula>
    </cfRule>
    <cfRule type="containsText" dxfId="83" priority="86" operator="containsText" text="PRAZO - MENOS DE 3 DIAS">
      <formula>NOT(ISERROR(SEARCH("PRAZO - MENOS DE 3 DIAS",F30)))</formula>
    </cfRule>
    <cfRule type="containsText" dxfId="82" priority="87" operator="containsText" text="PRAZO - MENOS DE 7 DIAS">
      <formula>NOT(ISERROR(SEARCH("PRAZO - MENOS DE 7 DIAS",F30)))</formula>
    </cfRule>
    <cfRule type="containsText" dxfId="81" priority="88" operator="containsText" text="PRAZO - MENOS DE 7 DIAS">
      <formula>NOT(ISERROR(SEARCH("PRAZO - MENOS DE 7 DIAS",F30)))</formula>
    </cfRule>
    <cfRule type="containsText" dxfId="80" priority="89" operator="containsText" text="PRAZO - MENOS DE 7 DIAS">
      <formula>NOT(ISERROR(SEARCH("PRAZO - MENOS DE 7 DIAS",F30)))</formula>
    </cfRule>
  </conditionalFormatting>
  <conditionalFormatting sqref="F31">
    <cfRule type="containsText" dxfId="79" priority="65" operator="containsText" text="VENCEU">
      <formula>NOT(ISERROR(SEARCH("VENCEU",F31)))</formula>
    </cfRule>
    <cfRule type="containsText" dxfId="78" priority="66" operator="containsText" text="PRAZO - MENOS DE 7 DIAS">
      <formula>NOT(ISERROR(SEARCH("PRAZO - MENOS DE 7 DIAS",F31)))</formula>
    </cfRule>
    <cfRule type="containsText" dxfId="77" priority="67" operator="containsText" text="PRAZO - MENOS DE 3 DIAS">
      <formula>NOT(ISERROR(SEARCH("PRAZO - MENOS DE 3 DIAS",F31)))</formula>
    </cfRule>
    <cfRule type="containsText" dxfId="76" priority="68" operator="containsText" text="PRAZO - MAIS DE 30 DIAS">
      <formula>NOT(ISERROR(SEARCH("PRAZO - MAIS DE 30 DIAS",F31)))</formula>
    </cfRule>
    <cfRule type="containsText" dxfId="75" priority="74" operator="containsText" text="PRAZO - MENOS DE 3 DIAS">
      <formula>NOT(ISERROR(SEARCH("PRAZO - MENOS DE 3 DIAS",F31)))</formula>
    </cfRule>
    <cfRule type="containsText" dxfId="74" priority="75" operator="containsText" text="PRAZO - MENOS DE 30 DIAS">
      <formula>NOT(ISERROR(SEARCH("PRAZO - MENOS DE 30 DIAS",F31)))</formula>
    </cfRule>
    <cfRule type="containsText" dxfId="73" priority="76" operator="containsText" text="PRAZO - MENOS DE 7 DIAS">
      <formula>NOT(ISERROR(SEARCH("PRAZO - MENOS DE 7 DIAS",F31)))</formula>
    </cfRule>
    <cfRule type="containsText" dxfId="72" priority="77" operator="containsText" text="PRAZO - MAIS DE 30 DIAS">
      <formula>NOT(ISERROR(SEARCH("PRAZO - MAIS DE 30 DIAS",F31)))</formula>
    </cfRule>
    <cfRule type="containsText" dxfId="71" priority="78" operator="containsText" text="VENCEU">
      <formula>NOT(ISERROR(SEARCH("VENCEU",F31)))</formula>
    </cfRule>
    <cfRule type="containsText" dxfId="70" priority="79" operator="containsText" text="Prazo Mais de 30 dias">
      <formula>NOT(ISERROR(SEARCH("Prazo Mais de 30 dias",F31)))</formula>
    </cfRule>
    <cfRule type="containsText" dxfId="69" priority="80" operator="containsText" text="VENCEU">
      <formula>NOT(ISERROR(SEARCH("VENCEU",F31)))</formula>
    </cfRule>
  </conditionalFormatting>
  <conditionalFormatting sqref="F31">
    <cfRule type="containsText" dxfId="68" priority="69" operator="containsText" text="PRAZO - MENOS DE 3 DIAS">
      <formula>NOT(ISERROR(SEARCH("PRAZO - MENOS DE 3 DIAS",F31)))</formula>
    </cfRule>
    <cfRule type="containsText" dxfId="67" priority="70" operator="containsText" text="PRAZO - MENOS DE 3 DIAS">
      <formula>NOT(ISERROR(SEARCH("PRAZO - MENOS DE 3 DIAS",F31)))</formula>
    </cfRule>
    <cfRule type="containsText" dxfId="66" priority="71" operator="containsText" text="PRAZO - MENOS DE 7 DIAS">
      <formula>NOT(ISERROR(SEARCH("PRAZO - MENOS DE 7 DIAS",F31)))</formula>
    </cfRule>
    <cfRule type="containsText" dxfId="65" priority="72" operator="containsText" text="PRAZO - MENOS DE 7 DIAS">
      <formula>NOT(ISERROR(SEARCH("PRAZO - MENOS DE 7 DIAS",F31)))</formula>
    </cfRule>
    <cfRule type="containsText" dxfId="64" priority="73" operator="containsText" text="PRAZO - MENOS DE 7 DIAS">
      <formula>NOT(ISERROR(SEARCH("PRAZO - MENOS DE 7 DIAS",F31)))</formula>
    </cfRule>
  </conditionalFormatting>
  <conditionalFormatting sqref="F32">
    <cfRule type="containsText" dxfId="63" priority="49" operator="containsText" text="VENCEU">
      <formula>NOT(ISERROR(SEARCH("VENCEU",F32)))</formula>
    </cfRule>
    <cfRule type="containsText" dxfId="62" priority="50" operator="containsText" text="PRAZO - MENOS DE 7 DIAS">
      <formula>NOT(ISERROR(SEARCH("PRAZO - MENOS DE 7 DIAS",F32)))</formula>
    </cfRule>
    <cfRule type="containsText" dxfId="61" priority="51" operator="containsText" text="PRAZO - MENOS DE 3 DIAS">
      <formula>NOT(ISERROR(SEARCH("PRAZO - MENOS DE 3 DIAS",F32)))</formula>
    </cfRule>
    <cfRule type="containsText" dxfId="60" priority="52" operator="containsText" text="PRAZO - MAIS DE 30 DIAS">
      <formula>NOT(ISERROR(SEARCH("PRAZO - MAIS DE 30 DIAS",F32)))</formula>
    </cfRule>
    <cfRule type="containsText" dxfId="59" priority="58" operator="containsText" text="PRAZO - MENOS DE 3 DIAS">
      <formula>NOT(ISERROR(SEARCH("PRAZO - MENOS DE 3 DIAS",F32)))</formula>
    </cfRule>
    <cfRule type="containsText" dxfId="58" priority="59" operator="containsText" text="PRAZO - MENOS DE 30 DIAS">
      <formula>NOT(ISERROR(SEARCH("PRAZO - MENOS DE 30 DIAS",F32)))</formula>
    </cfRule>
    <cfRule type="containsText" dxfId="57" priority="60" operator="containsText" text="PRAZO - MENOS DE 7 DIAS">
      <formula>NOT(ISERROR(SEARCH("PRAZO - MENOS DE 7 DIAS",F32)))</formula>
    </cfRule>
    <cfRule type="containsText" dxfId="56" priority="61" operator="containsText" text="PRAZO - MAIS DE 30 DIAS">
      <formula>NOT(ISERROR(SEARCH("PRAZO - MAIS DE 30 DIAS",F32)))</formula>
    </cfRule>
    <cfRule type="containsText" dxfId="55" priority="62" operator="containsText" text="VENCEU">
      <formula>NOT(ISERROR(SEARCH("VENCEU",F32)))</formula>
    </cfRule>
    <cfRule type="containsText" dxfId="54" priority="63" operator="containsText" text="Prazo Mais de 30 dias">
      <formula>NOT(ISERROR(SEARCH("Prazo Mais de 30 dias",F32)))</formula>
    </cfRule>
    <cfRule type="containsText" dxfId="53" priority="64" operator="containsText" text="VENCEU">
      <formula>NOT(ISERROR(SEARCH("VENCEU",F32)))</formula>
    </cfRule>
  </conditionalFormatting>
  <conditionalFormatting sqref="F32">
    <cfRule type="containsText" dxfId="52" priority="53" operator="containsText" text="PRAZO - MENOS DE 3 DIAS">
      <formula>NOT(ISERROR(SEARCH("PRAZO - MENOS DE 3 DIAS",F32)))</formula>
    </cfRule>
    <cfRule type="containsText" dxfId="51" priority="54" operator="containsText" text="PRAZO - MENOS DE 3 DIAS">
      <formula>NOT(ISERROR(SEARCH("PRAZO - MENOS DE 3 DIAS",F32)))</formula>
    </cfRule>
    <cfRule type="containsText" dxfId="50" priority="55" operator="containsText" text="PRAZO - MENOS DE 7 DIAS">
      <formula>NOT(ISERROR(SEARCH("PRAZO - MENOS DE 7 DIAS",F32)))</formula>
    </cfRule>
    <cfRule type="containsText" dxfId="49" priority="56" operator="containsText" text="PRAZO - MENOS DE 7 DIAS">
      <formula>NOT(ISERROR(SEARCH("PRAZO - MENOS DE 7 DIAS",F32)))</formula>
    </cfRule>
    <cfRule type="containsText" dxfId="48" priority="57" operator="containsText" text="PRAZO - MENOS DE 7 DIAS">
      <formula>NOT(ISERROR(SEARCH("PRAZO - MENOS DE 7 DIAS",F32)))</formula>
    </cfRule>
  </conditionalFormatting>
  <conditionalFormatting sqref="F33">
    <cfRule type="containsText" dxfId="47" priority="33" operator="containsText" text="VENCEU">
      <formula>NOT(ISERROR(SEARCH("VENCEU",F33)))</formula>
    </cfRule>
    <cfRule type="containsText" dxfId="46" priority="34" operator="containsText" text="PRAZO - MENOS DE 7 DIAS">
      <formula>NOT(ISERROR(SEARCH("PRAZO - MENOS DE 7 DIAS",F33)))</formula>
    </cfRule>
    <cfRule type="containsText" dxfId="45" priority="35" operator="containsText" text="PRAZO - MENOS DE 3 DIAS">
      <formula>NOT(ISERROR(SEARCH("PRAZO - MENOS DE 3 DIAS",F33)))</formula>
    </cfRule>
    <cfRule type="containsText" dxfId="44" priority="36" operator="containsText" text="PRAZO - MAIS DE 30 DIAS">
      <formula>NOT(ISERROR(SEARCH("PRAZO - MAIS DE 30 DIAS",F33)))</formula>
    </cfRule>
    <cfRule type="containsText" dxfId="43" priority="42" operator="containsText" text="PRAZO - MENOS DE 3 DIAS">
      <formula>NOT(ISERROR(SEARCH("PRAZO - MENOS DE 3 DIAS",F33)))</formula>
    </cfRule>
    <cfRule type="containsText" dxfId="42" priority="43" operator="containsText" text="PRAZO - MENOS DE 30 DIAS">
      <formula>NOT(ISERROR(SEARCH("PRAZO - MENOS DE 30 DIAS",F33)))</formula>
    </cfRule>
    <cfRule type="containsText" dxfId="41" priority="44" operator="containsText" text="PRAZO - MENOS DE 7 DIAS">
      <formula>NOT(ISERROR(SEARCH("PRAZO - MENOS DE 7 DIAS",F33)))</formula>
    </cfRule>
    <cfRule type="containsText" dxfId="40" priority="45" operator="containsText" text="PRAZO - MAIS DE 30 DIAS">
      <formula>NOT(ISERROR(SEARCH("PRAZO - MAIS DE 30 DIAS",F33)))</formula>
    </cfRule>
    <cfRule type="containsText" dxfId="39" priority="46" operator="containsText" text="VENCEU">
      <formula>NOT(ISERROR(SEARCH("VENCEU",F33)))</formula>
    </cfRule>
    <cfRule type="containsText" dxfId="38" priority="47" operator="containsText" text="Prazo Mais de 30 dias">
      <formula>NOT(ISERROR(SEARCH("Prazo Mais de 30 dias",F33)))</formula>
    </cfRule>
    <cfRule type="containsText" dxfId="37" priority="48" operator="containsText" text="VENCEU">
      <formula>NOT(ISERROR(SEARCH("VENCEU",F33)))</formula>
    </cfRule>
  </conditionalFormatting>
  <conditionalFormatting sqref="F33">
    <cfRule type="containsText" dxfId="36" priority="37" operator="containsText" text="PRAZO - MENOS DE 3 DIAS">
      <formula>NOT(ISERROR(SEARCH("PRAZO - MENOS DE 3 DIAS",F33)))</formula>
    </cfRule>
    <cfRule type="containsText" dxfId="35" priority="38" operator="containsText" text="PRAZO - MENOS DE 3 DIAS">
      <formula>NOT(ISERROR(SEARCH("PRAZO - MENOS DE 3 DIAS",F33)))</formula>
    </cfRule>
    <cfRule type="containsText" dxfId="34" priority="39" operator="containsText" text="PRAZO - MENOS DE 7 DIAS">
      <formula>NOT(ISERROR(SEARCH("PRAZO - MENOS DE 7 DIAS",F33)))</formula>
    </cfRule>
    <cfRule type="containsText" dxfId="33" priority="40" operator="containsText" text="PRAZO - MENOS DE 7 DIAS">
      <formula>NOT(ISERROR(SEARCH("PRAZO - MENOS DE 7 DIAS",F33)))</formula>
    </cfRule>
    <cfRule type="containsText" dxfId="32" priority="41" operator="containsText" text="PRAZO - MENOS DE 7 DIAS">
      <formula>NOT(ISERROR(SEARCH("PRAZO - MENOS DE 7 DIAS",F33)))</formula>
    </cfRule>
  </conditionalFormatting>
  <conditionalFormatting sqref="F47:F49">
    <cfRule type="containsText" dxfId="31" priority="17" operator="containsText" text="VENCEU">
      <formula>NOT(ISERROR(SEARCH("VENCEU",F47)))</formula>
    </cfRule>
    <cfRule type="containsText" dxfId="30" priority="18" operator="containsText" text="PRAZO - MENOS DE 7 DIAS">
      <formula>NOT(ISERROR(SEARCH("PRAZO - MENOS DE 7 DIAS",F47)))</formula>
    </cfRule>
    <cfRule type="containsText" dxfId="29" priority="19" operator="containsText" text="PRAZO - MENOS DE 3 DIAS">
      <formula>NOT(ISERROR(SEARCH("PRAZO - MENOS DE 3 DIAS",F47)))</formula>
    </cfRule>
    <cfRule type="containsText" dxfId="28" priority="20" operator="containsText" text="PRAZO - MAIS DE 30 DIAS">
      <formula>NOT(ISERROR(SEARCH("PRAZO - MAIS DE 30 DIAS",F47)))</formula>
    </cfRule>
    <cfRule type="containsText" dxfId="27" priority="26" operator="containsText" text="PRAZO - MENOS DE 3 DIAS">
      <formula>NOT(ISERROR(SEARCH("PRAZO - MENOS DE 3 DIAS",F47)))</formula>
    </cfRule>
    <cfRule type="containsText" dxfId="26" priority="27" operator="containsText" text="PRAZO - MENOS DE 30 DIAS">
      <formula>NOT(ISERROR(SEARCH("PRAZO - MENOS DE 30 DIAS",F47)))</formula>
    </cfRule>
    <cfRule type="containsText" dxfId="25" priority="28" operator="containsText" text="PRAZO - MENOS DE 7 DIAS">
      <formula>NOT(ISERROR(SEARCH("PRAZO - MENOS DE 7 DIAS",F47)))</formula>
    </cfRule>
    <cfRule type="containsText" dxfId="24" priority="29" operator="containsText" text="PRAZO - MAIS DE 30 DIAS">
      <formula>NOT(ISERROR(SEARCH("PRAZO - MAIS DE 30 DIAS",F47)))</formula>
    </cfRule>
    <cfRule type="containsText" dxfId="23" priority="30" operator="containsText" text="VENCEU">
      <formula>NOT(ISERROR(SEARCH("VENCEU",F47)))</formula>
    </cfRule>
    <cfRule type="containsText" dxfId="22" priority="31" operator="containsText" text="Prazo Mais de 30 dias">
      <formula>NOT(ISERROR(SEARCH("Prazo Mais de 30 dias",F47)))</formula>
    </cfRule>
    <cfRule type="containsText" dxfId="21" priority="32" operator="containsText" text="VENCEU">
      <formula>NOT(ISERROR(SEARCH("VENCEU",F47)))</formula>
    </cfRule>
  </conditionalFormatting>
  <conditionalFormatting sqref="F47:F49">
    <cfRule type="containsText" dxfId="20" priority="21" operator="containsText" text="PRAZO - MENOS DE 3 DIAS">
      <formula>NOT(ISERROR(SEARCH("PRAZO - MENOS DE 3 DIAS",F47)))</formula>
    </cfRule>
    <cfRule type="containsText" dxfId="19" priority="22" operator="containsText" text="PRAZO - MENOS DE 3 DIAS">
      <formula>NOT(ISERROR(SEARCH("PRAZO - MENOS DE 3 DIAS",F47)))</formula>
    </cfRule>
    <cfRule type="containsText" dxfId="18" priority="23" operator="containsText" text="PRAZO - MENOS DE 7 DIAS">
      <formula>NOT(ISERROR(SEARCH("PRAZO - MENOS DE 7 DIAS",F47)))</formula>
    </cfRule>
    <cfRule type="containsText" dxfId="17" priority="24" operator="containsText" text="PRAZO - MENOS DE 7 DIAS">
      <formula>NOT(ISERROR(SEARCH("PRAZO - MENOS DE 7 DIAS",F47)))</formula>
    </cfRule>
    <cfRule type="containsText" dxfId="16" priority="25" operator="containsText" text="PRAZO - MENOS DE 7 DIAS">
      <formula>NOT(ISERROR(SEARCH("PRAZO - MENOS DE 7 DIAS",F47)))</formula>
    </cfRule>
  </conditionalFormatting>
  <conditionalFormatting sqref="F50:F54">
    <cfRule type="containsText" dxfId="15" priority="1" operator="containsText" text="VENCEU">
      <formula>NOT(ISERROR(SEARCH("VENCEU",F50)))</formula>
    </cfRule>
    <cfRule type="containsText" dxfId="14" priority="2" operator="containsText" text="PRAZO - MENOS DE 7 DIAS">
      <formula>NOT(ISERROR(SEARCH("PRAZO - MENOS DE 7 DIAS",F50)))</formula>
    </cfRule>
    <cfRule type="containsText" dxfId="13" priority="3" operator="containsText" text="PRAZO - MENOS DE 3 DIAS">
      <formula>NOT(ISERROR(SEARCH("PRAZO - MENOS DE 3 DIAS",F50)))</formula>
    </cfRule>
    <cfRule type="containsText" dxfId="12" priority="4" operator="containsText" text="PRAZO - MAIS DE 30 DIAS">
      <formula>NOT(ISERROR(SEARCH("PRAZO - MAIS DE 30 DIAS",F50)))</formula>
    </cfRule>
    <cfRule type="containsText" dxfId="11" priority="10" operator="containsText" text="PRAZO - MENOS DE 3 DIAS">
      <formula>NOT(ISERROR(SEARCH("PRAZO - MENOS DE 3 DIAS",F50)))</formula>
    </cfRule>
    <cfRule type="containsText" dxfId="10" priority="11" operator="containsText" text="PRAZO - MENOS DE 30 DIAS">
      <formula>NOT(ISERROR(SEARCH("PRAZO - MENOS DE 30 DIAS",F50)))</formula>
    </cfRule>
    <cfRule type="containsText" dxfId="9" priority="12" operator="containsText" text="PRAZO - MENOS DE 7 DIAS">
      <formula>NOT(ISERROR(SEARCH("PRAZO - MENOS DE 7 DIAS",F50)))</formula>
    </cfRule>
    <cfRule type="containsText" dxfId="8" priority="13" operator="containsText" text="PRAZO - MAIS DE 30 DIAS">
      <formula>NOT(ISERROR(SEARCH("PRAZO - MAIS DE 30 DIAS",F50)))</formula>
    </cfRule>
    <cfRule type="containsText" dxfId="7" priority="14" operator="containsText" text="VENCEU">
      <formula>NOT(ISERROR(SEARCH("VENCEU",F50)))</formula>
    </cfRule>
    <cfRule type="containsText" dxfId="6" priority="15" operator="containsText" text="Prazo Mais de 30 dias">
      <formula>NOT(ISERROR(SEARCH("Prazo Mais de 30 dias",F50)))</formula>
    </cfRule>
    <cfRule type="containsText" dxfId="5" priority="16" operator="containsText" text="VENCEU">
      <formula>NOT(ISERROR(SEARCH("VENCEU",F50)))</formula>
    </cfRule>
  </conditionalFormatting>
  <conditionalFormatting sqref="F50:F54">
    <cfRule type="containsText" dxfId="4" priority="5" operator="containsText" text="PRAZO - MENOS DE 3 DIAS">
      <formula>NOT(ISERROR(SEARCH("PRAZO - MENOS DE 3 DIAS",F50)))</formula>
    </cfRule>
    <cfRule type="containsText" dxfId="3" priority="6" operator="containsText" text="PRAZO - MENOS DE 3 DIAS">
      <formula>NOT(ISERROR(SEARCH("PRAZO - MENOS DE 3 DIAS",F50)))</formula>
    </cfRule>
    <cfRule type="containsText" dxfId="2" priority="7" operator="containsText" text="PRAZO - MENOS DE 7 DIAS">
      <formula>NOT(ISERROR(SEARCH("PRAZO - MENOS DE 7 DIAS",F50)))</formula>
    </cfRule>
    <cfRule type="containsText" dxfId="1" priority="8" operator="containsText" text="PRAZO - MENOS DE 7 DIAS">
      <formula>NOT(ISERROR(SEARCH("PRAZO - MENOS DE 7 DIAS",F50)))</formula>
    </cfRule>
    <cfRule type="containsText" dxfId="0" priority="9" operator="containsText" text="PRAZO - MENOS DE 7 DIAS">
      <formula>NOT(ISERROR(SEARCH("PRAZO - MENOS DE 7 DIAS",F50)))</formula>
    </cfRule>
  </conditionalFormatting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2020-08-18T17:20:34Z</dcterms:created>
  <dcterms:modified xsi:type="dcterms:W3CDTF">2020-08-18T17:20:48Z</dcterms:modified>
</cp:coreProperties>
</file>