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D. Malan/01 Janeiro/02 EMENDA 1    (37890001)/TCE/Arquivos Excel DGMMAS/"/>
    </mc:Choice>
  </mc:AlternateContent>
  <xr:revisionPtr revIDLastSave="0" documentId="8_{7AB3E92C-A95C-4FD2-B6DE-0326972BFB6E}" xr6:coauthVersionLast="47" xr6:coauthVersionMax="47" xr10:uidLastSave="{00000000-0000-0000-0000-000000000000}"/>
  <bookViews>
    <workbookView xWindow="28680" yWindow="-120" windowWidth="29040" windowHeight="15720" xr2:uid="{B6D7B7FB-9E96-4239-B0B6-EA53F00E3E45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/>
  <c r="L8990" i="1"/>
  <c r="K8990" i="1"/>
  <c r="J8990" i="1"/>
  <c r="I8990" i="1"/>
  <c r="H8990" i="1"/>
  <c r="G8990" i="1"/>
  <c r="F8990" i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K8988" i="1"/>
  <c r="J8988" i="1"/>
  <c r="I8988" i="1"/>
  <c r="H8988" i="1"/>
  <c r="G8988" i="1"/>
  <c r="F8988" i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K8986" i="1"/>
  <c r="J8986" i="1"/>
  <c r="I8986" i="1"/>
  <c r="H8986" i="1"/>
  <c r="G8986" i="1"/>
  <c r="F8986" i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K8984" i="1"/>
  <c r="J8984" i="1"/>
  <c r="I8984" i="1"/>
  <c r="H8984" i="1"/>
  <c r="G8984" i="1"/>
  <c r="F8984" i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K8982" i="1"/>
  <c r="J8982" i="1"/>
  <c r="I8982" i="1"/>
  <c r="H8982" i="1"/>
  <c r="G8982" i="1"/>
  <c r="F8982" i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K8980" i="1"/>
  <c r="J8980" i="1"/>
  <c r="I8980" i="1"/>
  <c r="H8980" i="1"/>
  <c r="G8980" i="1"/>
  <c r="F8980" i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K8978" i="1"/>
  <c r="J8978" i="1"/>
  <c r="I8978" i="1"/>
  <c r="H8978" i="1"/>
  <c r="G8978" i="1"/>
  <c r="F8978" i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K8976" i="1"/>
  <c r="J8976" i="1"/>
  <c r="I8976" i="1"/>
  <c r="H8976" i="1"/>
  <c r="G8976" i="1"/>
  <c r="F8976" i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K8974" i="1"/>
  <c r="J8974" i="1"/>
  <c r="I8974" i="1"/>
  <c r="H8974" i="1"/>
  <c r="G8974" i="1"/>
  <c r="F8974" i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K8972" i="1"/>
  <c r="J8972" i="1"/>
  <c r="I8972" i="1"/>
  <c r="H8972" i="1"/>
  <c r="G8972" i="1"/>
  <c r="F8972" i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K8970" i="1"/>
  <c r="J8970" i="1"/>
  <c r="I8970" i="1"/>
  <c r="H8970" i="1"/>
  <c r="G8970" i="1"/>
  <c r="F8970" i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K8968" i="1"/>
  <c r="J8968" i="1"/>
  <c r="I8968" i="1"/>
  <c r="H8968" i="1"/>
  <c r="G8968" i="1"/>
  <c r="F8968" i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K8966" i="1"/>
  <c r="J8966" i="1"/>
  <c r="I8966" i="1"/>
  <c r="H8966" i="1"/>
  <c r="G8966" i="1"/>
  <c r="F8966" i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K8964" i="1"/>
  <c r="J8964" i="1"/>
  <c r="I8964" i="1"/>
  <c r="H8964" i="1"/>
  <c r="G8964" i="1"/>
  <c r="F8964" i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K8962" i="1"/>
  <c r="J8962" i="1"/>
  <c r="I8962" i="1"/>
  <c r="H8962" i="1"/>
  <c r="G8962" i="1"/>
  <c r="F8962" i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K8960" i="1"/>
  <c r="J8960" i="1"/>
  <c r="I8960" i="1"/>
  <c r="H8960" i="1"/>
  <c r="G8960" i="1"/>
  <c r="F8960" i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K8958" i="1"/>
  <c r="J8958" i="1"/>
  <c r="I8958" i="1"/>
  <c r="H8958" i="1"/>
  <c r="G8958" i="1"/>
  <c r="F8958" i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K8956" i="1"/>
  <c r="J8956" i="1"/>
  <c r="I8956" i="1"/>
  <c r="H8956" i="1"/>
  <c r="G8956" i="1"/>
  <c r="F8956" i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K8954" i="1"/>
  <c r="J8954" i="1"/>
  <c r="I8954" i="1"/>
  <c r="H8954" i="1"/>
  <c r="G8954" i="1"/>
  <c r="F8954" i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K8952" i="1"/>
  <c r="J8952" i="1"/>
  <c r="I8952" i="1"/>
  <c r="H8952" i="1"/>
  <c r="G8952" i="1"/>
  <c r="F8952" i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K8950" i="1"/>
  <c r="J8950" i="1"/>
  <c r="I8950" i="1"/>
  <c r="H8950" i="1"/>
  <c r="G8950" i="1"/>
  <c r="F8950" i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K8948" i="1"/>
  <c r="J8948" i="1"/>
  <c r="I8948" i="1"/>
  <c r="H8948" i="1"/>
  <c r="G8948" i="1"/>
  <c r="F8948" i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K8946" i="1"/>
  <c r="J8946" i="1"/>
  <c r="I8946" i="1"/>
  <c r="H8946" i="1"/>
  <c r="G8946" i="1"/>
  <c r="F8946" i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J8274" i="1"/>
  <c r="I8274" i="1"/>
  <c r="H8274" i="1"/>
  <c r="G8274" i="1"/>
  <c r="F8274" i="1"/>
  <c r="K8274" i="1" s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<sst xmlns="http://schemas.openxmlformats.org/spreadsheetml/2006/main" count="12" uniqueCount="12">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</sst>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D.%20Malan/01%20Janeiro/02%20EMENDA%201%20%20%20%20(37890001)/13.2%20PCF%20em%20Excel%20ATUAL.xlsx" TargetMode="External"/><Relationship Id="rId1" Type="http://schemas.openxmlformats.org/officeDocument/2006/relationships/externalLinkPath" Target="/83a0417870fc54b3/apds-bckp/Trabalho/APS%20Apoio%20Adm/ISMEP/Gest&#227;o/D.%20Malan/01%20Janeiro/02%20EMENDA%201%20%20%20%20(37890001)/13.2%20PCF%20em%20Excel%20ATU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DOM MALAN - CG Nº 027/2022</v>
          </cell>
          <cell r="E11" t="str">
            <v>3.12 - Material Hospitalar</v>
          </cell>
          <cell r="F11" t="str">
            <v>61.418.042/0001-31</v>
          </cell>
          <cell r="G11" t="str">
            <v>CIRURGICA FERNANDES C. MAT. CIR. LTDA</v>
          </cell>
          <cell r="H11" t="str">
            <v>B</v>
          </cell>
          <cell r="I11" t="str">
            <v>S</v>
          </cell>
          <cell r="J11" t="str">
            <v>001942291</v>
          </cell>
          <cell r="K11">
            <v>46017</v>
          </cell>
          <cell r="L11" t="str">
            <v>35251261418042000131550040019422911335021144</v>
          </cell>
          <cell r="M11" t="str">
            <v>35 -  São Paulo</v>
          </cell>
          <cell r="N11">
            <v>1067.5</v>
          </cell>
        </row>
        <row r="12">
          <cell r="C12" t="str">
            <v>HOSPITAL DOM MALAN - CG Nº 027/2022</v>
          </cell>
          <cell r="E12" t="str">
            <v xml:space="preserve">5.25 - Serviços Bancários </v>
          </cell>
          <cell r="F12">
            <v>90400888244440</v>
          </cell>
          <cell r="G12" t="str">
            <v>BANCO DO BRASIL C/C 34092-8</v>
          </cell>
          <cell r="H12" t="str">
            <v>S</v>
          </cell>
          <cell r="I12" t="str">
            <v>N</v>
          </cell>
          <cell r="M12" t="str">
            <v>26 - Pernambuco</v>
          </cell>
          <cell r="N12">
            <v>70.599999999999994</v>
          </cell>
        </row>
        <row r="13">
          <cell r="C13" t="str">
            <v>HOSPITAL DOM MALAN - CG Nº 027/2022</v>
          </cell>
          <cell r="E13" t="str">
            <v xml:space="preserve">5.25 - Serviços Bancários </v>
          </cell>
          <cell r="F13">
            <v>90400888244440</v>
          </cell>
          <cell r="G13" t="str">
            <v>BANCO DO BRASIL C/C 34092-8</v>
          </cell>
          <cell r="H13" t="str">
            <v>S</v>
          </cell>
          <cell r="I13" t="str">
            <v>N</v>
          </cell>
          <cell r="M13" t="str">
            <v>26 - Pernambuco</v>
          </cell>
          <cell r="N13">
            <v>1.7</v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88F53-3A6A-4692-9803-B1B2276B0145}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6640625" defaultRowHeight="13.2" x14ac:dyDescent="0.25"/>
  <cols>
    <col min="1" max="1" width="30.33203125" customWidth="1"/>
    <col min="2" max="2" width="36.33203125" customWidth="1"/>
    <col min="3" max="3" width="61.88671875" style="9" customWidth="1"/>
    <col min="4" max="4" width="36.5546875" style="9" customWidth="1"/>
    <col min="5" max="5" width="65.88671875" style="9" bestFit="1" customWidth="1"/>
    <col min="6" max="7" width="26.109375" style="9" bestFit="1" customWidth="1"/>
    <col min="8" max="8" width="18.44140625" style="9" bestFit="1" customWidth="1"/>
    <col min="9" max="9" width="24.88671875" style="9" bestFit="1" customWidth="1"/>
    <col min="10" max="10" width="51.44140625" style="9" bestFit="1" customWidth="1"/>
    <col min="11" max="11" width="59.33203125" style="9" bestFit="1" customWidth="1"/>
    <col min="12" max="12" width="21.8867187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10739225002323</v>
      </c>
      <c r="B2" s="4" t="str">
        <f>'[1]TCE - ANEXO IV - Preencher'!C11</f>
        <v>HOSPITAL DOM MALAN - CG Nº 027/2022</v>
      </c>
      <c r="C2" s="4" t="str">
        <f>'[1]TCE - ANEXO IV - Preencher'!E11</f>
        <v>3.12 - Material Hospitalar</v>
      </c>
      <c r="D2" s="3" t="str">
        <f>'[1]TCE - ANEXO IV - Preencher'!F11</f>
        <v>61.418.042/0001-31</v>
      </c>
      <c r="E2" s="5" t="str">
        <f>'[1]TCE - ANEXO IV - Preencher'!G11</f>
        <v>CIRURGICA FERNANDES C. MAT. CIR. LTDA</v>
      </c>
      <c r="F2" s="5" t="str">
        <f>'[1]TCE - ANEXO IV - Preencher'!H11</f>
        <v>B</v>
      </c>
      <c r="G2" s="5" t="str">
        <f>'[1]TCE - ANEXO IV - Preencher'!I11</f>
        <v>S</v>
      </c>
      <c r="H2" s="5" t="str">
        <f>'[1]TCE - ANEXO IV - Preencher'!J11</f>
        <v>001942291</v>
      </c>
      <c r="I2" s="6">
        <f>IF('[1]TCE - ANEXO IV - Preencher'!K11="","",'[1]TCE - ANEXO IV - Preencher'!K11)</f>
        <v>46017</v>
      </c>
      <c r="J2" s="5" t="str">
        <f>'[1]TCE - ANEXO IV - Preencher'!L11</f>
        <v>35251261418042000131550040019422911335021144</v>
      </c>
      <c r="K2" s="5" t="str">
        <f>IF(F2="B",LEFT('[1]TCE - ANEXO IV - Preencher'!M11,2),IF(F2="S",LEFT('[1]TCE - ANEXO IV - Preencher'!M11,7),IF('[1]TCE - ANEXO IV - Preencher'!H11="","")))</f>
        <v>35</v>
      </c>
      <c r="L2" s="7">
        <f>'[1]TCE - ANEXO IV - Preencher'!N11</f>
        <v>1067.5</v>
      </c>
    </row>
    <row r="3" spans="1:12" s="8" customFormat="1" ht="19.5" customHeight="1" x14ac:dyDescent="0.25">
      <c r="A3" s="3">
        <f>IFERROR(VLOOKUP(B3,'[1]DADOS (OCULTAR)'!$Q$3:$S$136,3,0),"")</f>
        <v>10739225002323</v>
      </c>
      <c r="B3" s="4" t="str">
        <f>'[1]TCE - ANEXO IV - Preencher'!C12</f>
        <v>HOSPITAL DOM MALAN - CG Nº 027/2022</v>
      </c>
      <c r="C3" s="4" t="str">
        <f>'[1]TCE - ANEXO IV - Preencher'!E12</f>
        <v xml:space="preserve">5.25 - Serviços Bancários </v>
      </c>
      <c r="D3" s="3">
        <f>'[1]TCE - ANEXO IV - Preencher'!F12</f>
        <v>90400888244440</v>
      </c>
      <c r="E3" s="5" t="str">
        <f>'[1]TCE - ANEXO IV - Preencher'!G12</f>
        <v>BANCO DO BRASIL C/C 34092-8</v>
      </c>
      <c r="F3" s="5" t="str">
        <f>'[1]TCE - ANEXO IV - Preencher'!H12</f>
        <v>S</v>
      </c>
      <c r="G3" s="5" t="str">
        <f>'[1]TCE - ANEXO IV - Preencher'!I12</f>
        <v>N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>26 - Pe</v>
      </c>
      <c r="L3" s="7">
        <f>'[1]TCE - ANEXO IV - Preencher'!N12</f>
        <v>70.599999999999994</v>
      </c>
    </row>
    <row r="4" spans="1:12" s="8" customFormat="1" ht="19.5" customHeight="1" x14ac:dyDescent="0.25">
      <c r="A4" s="3">
        <f>IFERROR(VLOOKUP(B4,'[1]DADOS (OCULTAR)'!$Q$3:$S$136,3,0),"")</f>
        <v>10739225002323</v>
      </c>
      <c r="B4" s="4" t="str">
        <f>'[1]TCE - ANEXO IV - Preencher'!C13</f>
        <v>HOSPITAL DOM MALAN - CG Nº 027/2022</v>
      </c>
      <c r="C4" s="4" t="str">
        <f>'[1]TCE - ANEXO IV - Preencher'!E13</f>
        <v xml:space="preserve">5.25 - Serviços Bancários </v>
      </c>
      <c r="D4" s="3">
        <f>'[1]TCE - ANEXO IV - Preencher'!F13</f>
        <v>90400888244440</v>
      </c>
      <c r="E4" s="5" t="str">
        <f>'[1]TCE - ANEXO IV - Preencher'!G13</f>
        <v>BANCO DO BRASIL C/C 34092-8</v>
      </c>
      <c r="F4" s="5" t="str">
        <f>'[1]TCE - ANEXO IV - Preencher'!H13</f>
        <v>S</v>
      </c>
      <c r="G4" s="5" t="str">
        <f>'[1]TCE - ANEXO IV - Preencher'!I13</f>
        <v>N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>26 - Pe</v>
      </c>
      <c r="L4" s="7">
        <f>'[1]TCE - ANEXO IV - Preencher'!N13</f>
        <v>1.7</v>
      </c>
    </row>
    <row r="5" spans="1:12" s="8" customFormat="1" ht="19.5" customHeight="1" x14ac:dyDescent="0.25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5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5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5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5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5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5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5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5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5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5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5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5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5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5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5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5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5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5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5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5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5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5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5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5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5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5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5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5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5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5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5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5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5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5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5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5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5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5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5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5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5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5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5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5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5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5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5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5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5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5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5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5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5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5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5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5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5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5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5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5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5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5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5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5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5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5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5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5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5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5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5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5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5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5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5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5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5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5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5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5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5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5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5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5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5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5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5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5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5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5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5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5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5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5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5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5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5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5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5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5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5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5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5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5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5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5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5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5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5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5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5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5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5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5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5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5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5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5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5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5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5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5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5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5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5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5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5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5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5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5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5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5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5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5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5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5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5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5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5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5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5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5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5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5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5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5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5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5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5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5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5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5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5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5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5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5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5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5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5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5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5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5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5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5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5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5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5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5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5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5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5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5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5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5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5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5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5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5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5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5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5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5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5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5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5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5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5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5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5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5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5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5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5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5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5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5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5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5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5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5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5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5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5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5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5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5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5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5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5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5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5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5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5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5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5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5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5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5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5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5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5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5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5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5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5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5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5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5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5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5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5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5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5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5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5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5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5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5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5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5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5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5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5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5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5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5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5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5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5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5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5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5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5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5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5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5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5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5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5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5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5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5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5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5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5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5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5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5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5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5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5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5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5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5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5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5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5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5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5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5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5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5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5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5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5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5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5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5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5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5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5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5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5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5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5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5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5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5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5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5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5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5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5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5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5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5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5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5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5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5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5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5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5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5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5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5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5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5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5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5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5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5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5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5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5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5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5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5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5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5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5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5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5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5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5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5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5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5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5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5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5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5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5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5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5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5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5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5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5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5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5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5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5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5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5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5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5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5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5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5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5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5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5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5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5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5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5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5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5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5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5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5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5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5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5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5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5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5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5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5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5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5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5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5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5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5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5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5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5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5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5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5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5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5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5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5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5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5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5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5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5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5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5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5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5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5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5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5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5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5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5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5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5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5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5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5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5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5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5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5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5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5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5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5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5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5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5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5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5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5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5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5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5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5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5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5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5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5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5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5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5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5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5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5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5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5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5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5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5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5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5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5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5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5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5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5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5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5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5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5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5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5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5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5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5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5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5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5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5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5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5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5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5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5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5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5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5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5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5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5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5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5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5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5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5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5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5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5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5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5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5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5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5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5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5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5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5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5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5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5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5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5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5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5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5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5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5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5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5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5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5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5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5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5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5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5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5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5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5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5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5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5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5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5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5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5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5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5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5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5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5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5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5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5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5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5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5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5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5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5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5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5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5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5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5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5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5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5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5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5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5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5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5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5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5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5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5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5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5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5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5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5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2026-02-16T08:31:12Z</dcterms:created>
  <dcterms:modified xsi:type="dcterms:W3CDTF">2026-02-16T08:31:29Z</dcterms:modified>
</cp:coreProperties>
</file>