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esktop\escada\"/>
    </mc:Choice>
  </mc:AlternateContent>
  <bookViews>
    <workbookView xWindow="0" yWindow="0" windowWidth="19200" windowHeight="69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G9" i="1"/>
  <c r="A9" i="1"/>
  <c r="G8" i="1"/>
  <c r="A8" i="1"/>
  <c r="G7" i="1"/>
  <c r="A7" i="1"/>
  <c r="G6" i="1"/>
  <c r="A6" i="1"/>
  <c r="G5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<sst xmlns="http://schemas.openxmlformats.org/spreadsheetml/2006/main" count="31" uniqueCount="16">
  <si>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</si>
  <si>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</si>
  <si>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</si>
  <si>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</si>
  <si>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</si>
  <si>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</si>
  <si>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</si>
  <si>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</si>
  <si>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RENDIMENTOS DE APLICAÇÃO CONTA 2005 2 CDB CONTA CUSTEIO</t>
  </si>
  <si>
    <t>RENDIMENTOS DE APLICAÇÃO  CONTA 2005 2 CONTA CUSTEIO</t>
  </si>
  <si>
    <t>RENDIMENTOS DE APLICAÇÃO  CONTA 2005 2 CDB INVEST CONTA CUSTEIO</t>
  </si>
  <si>
    <t>RENDIMENTOS DE APLICAÇÃO CONTA 2009 5 CDB CONTA PROVISÃO</t>
  </si>
  <si>
    <t>RENDIMENTOS DE APLICAÇÃO  CONTA 2009 5 CONTA PROVISÃO</t>
  </si>
  <si>
    <t>RENDIMENTOS DE APLICAÇÃO  CONTA 2009 5 CDB INVEST CONTA PROVISÃO</t>
  </si>
  <si>
    <t>RENDIMENTOS DE APLICAÇÃO CONTA 2454 6 INVESTIMENTO</t>
  </si>
  <si>
    <t>RENDIMENTOS DE APLICAÇÃO CONTA 2454 6 CDB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</si>
</sst>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acirsj/Downloads/13.1___PCF_ESCADA_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9" sqref="B9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9039744002642</v>
      </c>
      <c r="B2" s="3" t="s">
        <v>7</v>
      </c>
      <c r="C2" s="4">
        <v>9039744002642</v>
      </c>
      <c r="D2" s="5" t="s">
        <v>7</v>
      </c>
      <c r="E2" s="5" t="s">
        <v>8</v>
      </c>
      <c r="F2" s="6">
        <v>46112</v>
      </c>
      <c r="G2" s="7">
        <f>98.67+1.79</f>
        <v>100.46000000000001</v>
      </c>
    </row>
    <row r="3" spans="1:8" ht="22.5" customHeight="1" x14ac:dyDescent="0.25">
      <c r="A3" s="2">
        <f>IFERROR(VLOOKUP(B3,'[1]DADOS (OCULTAR)'!$Q$3:$S$136,3,0),"")</f>
        <v>9039744002642</v>
      </c>
      <c r="B3" s="3" t="s">
        <v>7</v>
      </c>
      <c r="C3" s="4">
        <v>9039744002642</v>
      </c>
      <c r="D3" s="5" t="s">
        <v>7</v>
      </c>
      <c r="E3" s="5" t="s">
        <v>9</v>
      </c>
      <c r="F3" s="6">
        <v>46112</v>
      </c>
      <c r="G3" s="7">
        <f>3136.72+1640.6</f>
        <v>4777.32</v>
      </c>
    </row>
    <row r="4" spans="1:8" ht="22.5" customHeight="1" x14ac:dyDescent="0.25">
      <c r="A4" s="2">
        <f>IFERROR(VLOOKUP(B4,'[1]DADOS (OCULTAR)'!$Q$3:$S$136,3,0),"")</f>
        <v>9039744002642</v>
      </c>
      <c r="B4" s="3" t="s">
        <v>7</v>
      </c>
      <c r="C4" s="4">
        <v>9039744002642</v>
      </c>
      <c r="D4" s="5" t="s">
        <v>7</v>
      </c>
      <c r="E4" s="5" t="s">
        <v>10</v>
      </c>
      <c r="F4" s="6">
        <v>46112</v>
      </c>
      <c r="G4" s="7">
        <v>2.85</v>
      </c>
    </row>
    <row r="5" spans="1:8" ht="22.5" customHeight="1" x14ac:dyDescent="0.25">
      <c r="A5" s="2">
        <f>IFERROR(VLOOKUP(B5,'[1]DADOS (OCULTAR)'!$Q$3:$S$136,3,0),"")</f>
        <v>9039744002642</v>
      </c>
      <c r="B5" s="3" t="s">
        <v>7</v>
      </c>
      <c r="C5" s="4">
        <v>9039744002642</v>
      </c>
      <c r="D5" s="5" t="s">
        <v>7</v>
      </c>
      <c r="E5" s="5" t="s">
        <v>11</v>
      </c>
      <c r="F5" s="6">
        <v>46112</v>
      </c>
      <c r="G5" s="7">
        <f>1800.07+0.25</f>
        <v>1800.32</v>
      </c>
    </row>
    <row r="6" spans="1:8" ht="22.5" customHeight="1" x14ac:dyDescent="0.25">
      <c r="A6" s="2">
        <f>IFERROR(VLOOKUP(B6,'[1]DADOS (OCULTAR)'!$Q$3:$S$136,3,0),"")</f>
        <v>9039744002642</v>
      </c>
      <c r="B6" s="3" t="s">
        <v>7</v>
      </c>
      <c r="C6" s="4">
        <v>9039744002642</v>
      </c>
      <c r="D6" s="5" t="s">
        <v>7</v>
      </c>
      <c r="E6" s="5" t="s">
        <v>12</v>
      </c>
      <c r="F6" s="6">
        <v>46112</v>
      </c>
      <c r="G6" s="7">
        <f>793.24+1635.4</f>
        <v>2428.6400000000003</v>
      </c>
    </row>
    <row r="7" spans="1:8" ht="22.5" customHeight="1" x14ac:dyDescent="0.25">
      <c r="A7" s="2">
        <f>IFERROR(VLOOKUP(B7,'[1]DADOS (OCULTAR)'!$Q$3:$S$136,3,0),"")</f>
        <v>9039744002642</v>
      </c>
      <c r="B7" s="3" t="s">
        <v>7</v>
      </c>
      <c r="C7" s="4">
        <v>9039744002642</v>
      </c>
      <c r="D7" s="5" t="s">
        <v>7</v>
      </c>
      <c r="E7" s="5" t="s">
        <v>13</v>
      </c>
      <c r="F7" s="6">
        <v>46112</v>
      </c>
      <c r="G7" s="7">
        <f>0.43</f>
        <v>0.43</v>
      </c>
    </row>
    <row r="8" spans="1:8" ht="22.5" customHeight="1" x14ac:dyDescent="0.25">
      <c r="A8" s="2">
        <f>IFERROR(VLOOKUP(B8,'[1]DADOS (OCULTAR)'!$Q$3:$S$136,3,0),"")</f>
        <v>9039744002642</v>
      </c>
      <c r="B8" s="3" t="s">
        <v>7</v>
      </c>
      <c r="C8" s="4">
        <v>9039744002642</v>
      </c>
      <c r="D8" s="5" t="s">
        <v>7</v>
      </c>
      <c r="E8" s="5" t="s">
        <v>14</v>
      </c>
      <c r="F8" s="6">
        <v>46112</v>
      </c>
      <c r="G8" s="7">
        <f>110.73</f>
        <v>110.73</v>
      </c>
    </row>
    <row r="9" spans="1:8" ht="22.5" customHeight="1" x14ac:dyDescent="0.25">
      <c r="A9" s="2">
        <f>IFERROR(VLOOKUP(B9,'[1]DADOS (OCULTAR)'!$Q$3:$S$136,3,0),"")</f>
        <v>9039744002642</v>
      </c>
      <c r="B9" s="3" t="s">
        <v>7</v>
      </c>
      <c r="C9" s="4">
        <v>9039744002642</v>
      </c>
      <c r="D9" s="5" t="s">
        <v>7</v>
      </c>
      <c r="E9" s="5" t="s">
        <v>15</v>
      </c>
      <c r="F9" s="6">
        <v>46112</v>
      </c>
      <c r="G9" s="7">
        <f>216.72</f>
        <v>216.72</v>
      </c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2026-05-05T17:06:18Z</dcterms:created>
  <dcterms:modified xsi:type="dcterms:W3CDTF">2026-05-05T17:06:28Z</dcterms:modified>
</cp:coreProperties>
</file>